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/>
  <mc:AlternateContent xmlns:mc="http://schemas.openxmlformats.org/markup-compatibility/2006">
    <mc:Choice Requires="x15">
      <x15ac:absPath xmlns:x15ac="http://schemas.microsoft.com/office/spreadsheetml/2010/11/ac" url="/Users/jeannedoreau/Downloads/"/>
    </mc:Choice>
  </mc:AlternateContent>
  <xr:revisionPtr revIDLastSave="0" documentId="13_ncr:1_{FB06342D-C7F3-0642-8F15-570D986D7E9A}" xr6:coauthVersionLast="47" xr6:coauthVersionMax="47" xr10:uidLastSave="{00000000-0000-0000-0000-000000000000}"/>
  <bookViews>
    <workbookView xWindow="0" yWindow="500" windowWidth="28800" windowHeight="16320" activeTab="1" xr2:uid="{00CB7C42-FBC3-C84B-BB62-67225A1524D3}"/>
  </bookViews>
  <sheets>
    <sheet name="1 - Présentation" sheetId="1" r:id="rId1"/>
    <sheet name="2 - Grille des critères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" i="3" l="1" a="1"/>
  <c r="M17" i="3" s="1"/>
  <c r="M18" i="3" a="1"/>
  <c r="M18" i="3" s="1"/>
  <c r="M33" i="3" a="1"/>
  <c r="M33" i="3" s="1"/>
  <c r="M32" i="3" a="1"/>
  <c r="M32" i="3" s="1"/>
  <c r="M31" i="3" a="1"/>
  <c r="M31" i="3" s="1"/>
  <c r="M30" i="3" a="1"/>
  <c r="M30" i="3" s="1"/>
  <c r="M29" i="3" a="1"/>
  <c r="M29" i="3" s="1"/>
  <c r="M26" i="3" a="1"/>
  <c r="M26" i="3" s="1"/>
  <c r="M25" i="3" a="1"/>
  <c r="M25" i="3" s="1"/>
  <c r="M24" i="3" a="1"/>
  <c r="M24" i="3" s="1"/>
  <c r="M23" i="3" a="1"/>
  <c r="M23" i="3" s="1"/>
  <c r="M22" i="3" a="1"/>
  <c r="M22" i="3" s="1"/>
  <c r="M19" i="3" a="1"/>
  <c r="M19" i="3" s="1"/>
  <c r="M16" i="3" a="1"/>
  <c r="M16" i="3" s="1"/>
  <c r="M13" i="3" a="1"/>
  <c r="M13" i="3" s="1"/>
  <c r="M12" i="3" a="1"/>
  <c r="M12" i="3" s="1"/>
  <c r="M11" i="3" a="1"/>
  <c r="M11" i="3" s="1"/>
  <c r="M10" i="3" a="1"/>
  <c r="M10" i="3" s="1"/>
  <c r="M9" i="3" a="1"/>
  <c r="M9" i="3" s="1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J65" i="3" s="1"/>
  <c r="C66" i="3"/>
  <c r="C67" i="3"/>
  <c r="C68" i="3"/>
  <c r="C69" i="3"/>
  <c r="J69" i="3" s="1"/>
  <c r="C70" i="3"/>
  <c r="C71" i="3"/>
  <c r="C72" i="3"/>
  <c r="C73" i="3"/>
  <c r="J73" i="3" s="1"/>
  <c r="C74" i="3"/>
  <c r="C75" i="3"/>
  <c r="C76" i="3"/>
  <c r="C77" i="3"/>
  <c r="J77" i="3" s="1"/>
  <c r="C78" i="3"/>
  <c r="C79" i="3"/>
  <c r="C80" i="3"/>
  <c r="C81" i="3"/>
  <c r="J81" i="3" s="1"/>
  <c r="C82" i="3"/>
  <c r="C83" i="3"/>
  <c r="C84" i="3"/>
  <c r="C85" i="3"/>
  <c r="J85" i="3" s="1"/>
  <c r="C86" i="3"/>
  <c r="C87" i="3"/>
  <c r="C88" i="3"/>
  <c r="C89" i="3"/>
  <c r="J89" i="3" s="1"/>
  <c r="C90" i="3"/>
  <c r="C91" i="3"/>
  <c r="C92" i="3"/>
  <c r="C93" i="3"/>
  <c r="J93" i="3" s="1"/>
  <c r="C94" i="3"/>
  <c r="C95" i="3"/>
  <c r="C96" i="3"/>
  <c r="C97" i="3"/>
  <c r="J97" i="3" s="1"/>
  <c r="C98" i="3"/>
  <c r="C99" i="3"/>
  <c r="C100" i="3"/>
  <c r="C101" i="3"/>
  <c r="J101" i="3" s="1"/>
  <c r="C102" i="3"/>
  <c r="C103" i="3"/>
  <c r="C7" i="3"/>
  <c r="J99" i="3" l="1"/>
  <c r="J91" i="3"/>
  <c r="J83" i="3"/>
  <c r="J75" i="3"/>
  <c r="J67" i="3"/>
  <c r="J59" i="3"/>
  <c r="J51" i="3"/>
  <c r="J103" i="3"/>
  <c r="J95" i="3"/>
  <c r="J87" i="3"/>
  <c r="J79" i="3"/>
  <c r="J71" i="3"/>
  <c r="J63" i="3"/>
  <c r="J55" i="3"/>
  <c r="J47" i="3"/>
  <c r="J43" i="3"/>
  <c r="J31" i="3"/>
  <c r="J39" i="3"/>
  <c r="J35" i="3"/>
  <c r="J61" i="3"/>
  <c r="J57" i="3"/>
  <c r="J53" i="3"/>
  <c r="J27" i="3"/>
  <c r="J23" i="3"/>
  <c r="J19" i="3"/>
  <c r="J15" i="3"/>
  <c r="J11" i="3"/>
  <c r="J49" i="3"/>
  <c r="J45" i="3"/>
  <c r="J41" i="3"/>
  <c r="J37" i="3"/>
  <c r="J33" i="3"/>
  <c r="J29" i="3"/>
  <c r="J25" i="3"/>
  <c r="J21" i="3"/>
  <c r="J17" i="3"/>
  <c r="J13" i="3"/>
  <c r="J9" i="3"/>
  <c r="J100" i="3"/>
  <c r="J96" i="3"/>
  <c r="J92" i="3"/>
  <c r="J88" i="3"/>
  <c r="J84" i="3"/>
  <c r="J80" i="3"/>
  <c r="J76" i="3"/>
  <c r="J72" i="3"/>
  <c r="J68" i="3"/>
  <c r="J64" i="3"/>
  <c r="J60" i="3"/>
  <c r="J56" i="3"/>
  <c r="J52" i="3"/>
  <c r="J48" i="3"/>
  <c r="J44" i="3"/>
  <c r="J40" i="3"/>
  <c r="J36" i="3"/>
  <c r="J32" i="3"/>
  <c r="J28" i="3"/>
  <c r="J24" i="3"/>
  <c r="J20" i="3"/>
  <c r="J16" i="3"/>
  <c r="J12" i="3"/>
  <c r="J8" i="3"/>
  <c r="J102" i="3"/>
  <c r="J98" i="3"/>
  <c r="J94" i="3"/>
  <c r="J90" i="3"/>
  <c r="J86" i="3"/>
  <c r="J82" i="3"/>
  <c r="J78" i="3"/>
  <c r="J74" i="3"/>
  <c r="J70" i="3"/>
  <c r="J66" i="3"/>
  <c r="J62" i="3"/>
  <c r="J58" i="3"/>
  <c r="J54" i="3"/>
  <c r="J50" i="3"/>
  <c r="J46" i="3"/>
  <c r="J42" i="3"/>
  <c r="J38" i="3"/>
  <c r="J34" i="3"/>
  <c r="J30" i="3"/>
  <c r="J26" i="3"/>
  <c r="J22" i="3"/>
  <c r="J18" i="3"/>
  <c r="J14" i="3"/>
  <c r="J10" i="3"/>
  <c r="J7" i="3"/>
  <c r="U6" i="3" l="1" a="1"/>
  <c r="U6" i="3" s="1"/>
  <c r="O6" i="3" a="1"/>
  <c r="O6" i="3" s="1"/>
  <c r="L6" i="3" a="1"/>
  <c r="L6" i="3" s="1"/>
  <c r="AA6" i="3" a="1"/>
  <c r="AA6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<sst xmlns="http://schemas.openxmlformats.org/spreadsheetml/2006/main" count="54" uniqueCount="52">
  <si>
    <t>Présentation de l'outil</t>
  </si>
  <si>
    <t xml:space="preserve">Cette grille vous permet de dresser une cartographie de votre offre alimentaire dans une perspective d'alternatives plus saines et écoresponsables. </t>
  </si>
  <si>
    <t xml:space="preserve">Les critères ont été préselectionnés pour vous aider dans cette analyse. Il vous est possible de les compléter et de les adapter à votre contexte. </t>
  </si>
  <si>
    <t>Définition des critères</t>
  </si>
  <si>
    <r>
      <t xml:space="preserve">Ce critère a pour objectif de mettre en avant les produits locaux et de souligner l'impact environnemental du transport.
5 options sont proposées : Département, Région </t>
    </r>
    <r>
      <rPr>
        <i/>
        <sz val="12"/>
        <color theme="1"/>
        <rFont val="Aptos Narrow"/>
        <scheme val="minor"/>
      </rPr>
      <t>(autre département de votre région)</t>
    </r>
    <r>
      <rPr>
        <sz val="12"/>
        <color theme="1"/>
        <rFont val="Aptos Narrow"/>
        <family val="2"/>
        <scheme val="minor"/>
      </rPr>
      <t xml:space="preserve">, France </t>
    </r>
    <r>
      <rPr>
        <i/>
        <sz val="12"/>
        <color theme="1"/>
        <rFont val="Aptos Narrow"/>
        <scheme val="minor"/>
      </rPr>
      <t>(autre région que celle de votre cinéma)</t>
    </r>
    <r>
      <rPr>
        <sz val="12"/>
        <color theme="1"/>
        <rFont val="Aptos Narrow"/>
        <family val="2"/>
        <scheme val="minor"/>
      </rPr>
      <t xml:space="preserve">, Europe </t>
    </r>
    <r>
      <rPr>
        <i/>
        <sz val="12"/>
        <color theme="1"/>
        <rFont val="Aptos Narrow"/>
        <scheme val="minor"/>
      </rPr>
      <t>(sauf France)</t>
    </r>
    <r>
      <rPr>
        <sz val="12"/>
        <color theme="1"/>
        <rFont val="Aptos Narrow"/>
        <family val="2"/>
        <scheme val="minor"/>
      </rPr>
      <t xml:space="preserve">, Autre. </t>
    </r>
  </si>
  <si>
    <t>Production :</t>
  </si>
  <si>
    <t>Ce critère traite du type de production agricole des aliments afin de mettre en avant les productions les moins impactantes pour la biodiversité, les sols et les ressources. 
4 options sont proposées : Biologique ; En transition (vers l'agriculture biologique) ; Agriculture raisonnée ; Conventionnelle</t>
  </si>
  <si>
    <t>Nutri-score :</t>
  </si>
  <si>
    <t>Le nutri-score informe de la qualité nutritionnelle des produits. Il  prend en compte la teneur en aliments à favoriser (fibres, protéines, fruits, huile de colza, etc.) et la teneur de ceux à limiter (sucres, sel, acide gras saturés, etc.). Le nutri-score étant apposé sur la base du volontariat, il n'est pas disponible pour tous les produits. Pour en savoir plus : https://www.santepubliquefrance.fr/determinants-de-sante/nutrition-et-activite-physique/articles/nutri-score
Le score obtenu est traduit en l'une de ces cinq lettres (de la meilleure à la moins bonne) : A ; B ; C ; D ; E.</t>
  </si>
  <si>
    <t>Planet-score :</t>
  </si>
  <si>
    <t>Le planet-score® renseigne sur l'impact écologique des produits alimentaires. Il prend en compte divers impacts, tels que celui des pesticides et des antibiotiques, la déforestation importée ou encore l'emballage. Le planet-score étant apposé sur la base du volontariat, il n'est pas disponible pour tous les produits. Pour en savoir plus : https://www.planet-score.org
Tout comme le nutri-score, le score obtenu est traduit en lettres (de la meilleure à la moins bonne) : A ; B ; C ; D ; E.</t>
  </si>
  <si>
    <t>Grille d'analyse de l'offre alimentaire</t>
  </si>
  <si>
    <t>Produit</t>
  </si>
  <si>
    <t xml:space="preserve">Production </t>
  </si>
  <si>
    <t>Nutri-score</t>
  </si>
  <si>
    <t>Planet-score</t>
  </si>
  <si>
    <t>Référence n°1</t>
  </si>
  <si>
    <t xml:space="preserve">C  </t>
  </si>
  <si>
    <t>NB : ces recommandations sont à envisager comme des points d'alerte éventuels, pas comme une "notation" mathématique</t>
  </si>
  <si>
    <t>Europe (sauf France)</t>
  </si>
  <si>
    <t xml:space="preserve">Biologique </t>
  </si>
  <si>
    <t>Objectifs : 
à 1 an : 100% des cinémas ont cartographié leur offre alimentaire selon cette grille
à 5 ans : 20% de l'offre alimentaire et boissons de chaque cinéma correspond à au moins un des critères de la grille FNCF
à 10 ans : 30% de l'offre alimentaire et boissons de chaque cinéma correspond à au moins deux des critères de la grille FNCF</t>
  </si>
  <si>
    <t>Nombre de critères répondants</t>
  </si>
  <si>
    <t>Provenance (stock d'approvisionnement)</t>
  </si>
  <si>
    <t xml:space="preserve">Provenance (stock d'approvisionnement) : </t>
  </si>
  <si>
    <t xml:space="preserve">Provenance </t>
  </si>
  <si>
    <t>% de l'offre provenant du département</t>
  </si>
  <si>
    <t>% de l'offre provenant d'ailleurs dans le monde</t>
  </si>
  <si>
    <t>% de l'offre provenant d'ailleurs en  France</t>
  </si>
  <si>
    <t>% de l'offre provenant d'ailleurs en Europe</t>
  </si>
  <si>
    <t>Production</t>
  </si>
  <si>
    <t>% de l'offre issu d'une agriculture en transition</t>
  </si>
  <si>
    <t>% de l'offre issu d'une agriculture biologique</t>
  </si>
  <si>
    <t>% de l'offre issu d'une agriculture conventionnelle</t>
  </si>
  <si>
    <t>% de l'offre avec un nutri-score A</t>
  </si>
  <si>
    <t>% de l'offre avec un nutri-score B</t>
  </si>
  <si>
    <t>% de l'offre avec un nutri-score C</t>
  </si>
  <si>
    <t>% de l'offre avec un nutri-score D</t>
  </si>
  <si>
    <t>% de l'offre avec un nutri-score E</t>
  </si>
  <si>
    <t xml:space="preserve">B </t>
  </si>
  <si>
    <t>% de l'offre avec un planet-score A</t>
  </si>
  <si>
    <t>% de l'offre avec un planet-score B</t>
  </si>
  <si>
    <t>% de l'offre avec un planet-score C</t>
  </si>
  <si>
    <t>% de l'offre avec un planet-score D</t>
  </si>
  <si>
    <t>% de l'offre avec un planet-score E</t>
  </si>
  <si>
    <t>% de l'offre provenant d'ailleurs dans votre région</t>
  </si>
  <si>
    <t>% de l'offre répondant à au moins 1 critère responsable</t>
  </si>
  <si>
    <t>% de l'offre issu d'une agriculture raisonnée</t>
  </si>
  <si>
    <t>% de l'offre répondant à au moins 2 critères responsables</t>
  </si>
  <si>
    <t>% de l'offre répondant à au moins 3 critères responsables</t>
  </si>
  <si>
    <t>% de l'offre répondant aux 4 critères responsables</t>
  </si>
  <si>
    <t>L'option "ne sait pas" est présente pour chacun des critères.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</si>
</sst>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scheme val="minor"/>
    </font>
    <font>
      <u/>
      <sz val="12"/>
      <color theme="1"/>
      <name val="Aptos Narrow"/>
      <family val="2"/>
      <scheme val="minor"/>
    </font>
    <font>
      <i/>
      <sz val="12"/>
      <color theme="1"/>
      <name val="Aptos Narrow"/>
      <scheme val="minor"/>
    </font>
    <font>
      <i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theme="1"/>
      <name val="Aptos Narrow"/>
      <scheme val="minor"/>
    </font>
    <font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theme="0"/>
      <name val="Aptos Narrow"/>
      <scheme val="minor"/>
    </font>
    <font>
      <b/>
      <sz val="18"/>
      <color theme="0"/>
      <name val="Aptos Narrow"/>
      <scheme val="minor"/>
    </font>
    <font>
      <sz val="12"/>
      <color theme="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wrapText="1"/>
    </xf>
    <xf numFmtId="0" fontId="0" fillId="0" borderId="4" xfId="0" applyBorder="1"/>
    <xf numFmtId="0" fontId="1" fillId="0" borderId="5" xfId="0" applyFont="1" applyBorder="1" applyAlignment="1">
      <alignment horizontal="center"/>
    </xf>
    <xf numFmtId="0" fontId="0" fillId="0" borderId="6" xfId="0" applyBorder="1"/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9" fillId="0" borderId="0" xfId="0" applyFont="1"/>
    <xf numFmtId="0" fontId="0" fillId="0" borderId="13" xfId="0" applyBorder="1"/>
    <xf numFmtId="9" fontId="0" fillId="0" borderId="13" xfId="1" applyFont="1" applyBorder="1"/>
    <xf numFmtId="0" fontId="7" fillId="2" borderId="3" xfId="0" applyFont="1" applyFill="1" applyBorder="1"/>
    <xf numFmtId="0" fontId="11" fillId="2" borderId="2" xfId="0" applyFont="1" applyFill="1" applyBorder="1"/>
    <xf numFmtId="0" fontId="0" fillId="2" borderId="10" xfId="0" applyFill="1" applyBorder="1"/>
    <xf numFmtId="0" fontId="0" fillId="2" borderId="3" xfId="0" applyFill="1" applyBorder="1"/>
    <xf numFmtId="0" fontId="11" fillId="2" borderId="3" xfId="0" applyFont="1" applyFill="1" applyBorder="1"/>
    <xf numFmtId="0" fontId="12" fillId="2" borderId="10" xfId="0" applyFont="1" applyFill="1" applyBorder="1"/>
    <xf numFmtId="0" fontId="12" fillId="2" borderId="3" xfId="0" applyFont="1" applyFill="1" applyBorder="1"/>
    <xf numFmtId="0" fontId="10" fillId="2" borderId="15" xfId="0" applyFont="1" applyFill="1" applyBorder="1" applyAlignment="1">
      <alignment horizontal="center" vertical="center"/>
    </xf>
    <xf numFmtId="0" fontId="5" fillId="0" borderId="16" xfId="0" applyFont="1" applyBorder="1"/>
    <xf numFmtId="0" fontId="0" fillId="0" borderId="16" xfId="0" applyBorder="1"/>
    <xf numFmtId="0" fontId="0" fillId="0" borderId="17" xfId="0" applyBorder="1"/>
    <xf numFmtId="0" fontId="1" fillId="0" borderId="18" xfId="0" applyFont="1" applyBorder="1" applyAlignment="1">
      <alignment horizontal="center" vertical="center"/>
    </xf>
    <xf numFmtId="0" fontId="1" fillId="3" borderId="0" xfId="0" applyFont="1" applyFill="1"/>
    <xf numFmtId="0" fontId="0" fillId="3" borderId="0" xfId="0" applyFill="1"/>
    <xf numFmtId="0" fontId="10" fillId="2" borderId="1" xfId="0" applyFont="1" applyFill="1" applyBorder="1" applyAlignment="1">
      <alignment horizontal="center"/>
    </xf>
    <xf numFmtId="0" fontId="10" fillId="2" borderId="14" xfId="0" applyFont="1" applyFill="1" applyBorder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9" fontId="8" fillId="0" borderId="8" xfId="1" applyFont="1" applyBorder="1" applyAlignment="1">
      <alignment horizontal="center" vertical="center"/>
    </xf>
    <xf numFmtId="9" fontId="8" fillId="0" borderId="9" xfId="1" applyFont="1" applyBorder="1" applyAlignment="1">
      <alignment horizontal="center" vertical="center"/>
    </xf>
    <xf numFmtId="9" fontId="8" fillId="0" borderId="7" xfId="1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0" fillId="2" borderId="2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EEB9C"/>
      <color rgb="FFB4DABB"/>
      <color rgb="FFF7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5B603-8AC0-4F49-98BA-9AB3103384B4}">
  <dimension ref="A1:A18"/>
  <sheetViews>
    <sheetView workbookViewId="0">
      <selection activeCell="A19" sqref="A19"/>
    </sheetView>
  </sheetViews>
  <sheetFormatPr baseColWidth="10" defaultColWidth="11" defaultRowHeight="16" x14ac:dyDescent="0.2"/>
  <cols>
    <col min="1" max="1" width="119.33203125" customWidth="1"/>
  </cols>
  <sheetData>
    <row r="1" spans="1:1" x14ac:dyDescent="0.2">
      <c r="A1" s="28" t="s">
        <v>0</v>
      </c>
    </row>
    <row r="2" spans="1:1" x14ac:dyDescent="0.2">
      <c r="A2" s="29" t="s">
        <v>1</v>
      </c>
    </row>
    <row r="3" spans="1:1" x14ac:dyDescent="0.2">
      <c r="A3" s="29" t="s">
        <v>2</v>
      </c>
    </row>
    <row r="5" spans="1:1" x14ac:dyDescent="0.2">
      <c r="A5" s="1" t="s">
        <v>3</v>
      </c>
    </row>
    <row r="6" spans="1:1" x14ac:dyDescent="0.2">
      <c r="A6" s="4" t="s">
        <v>24</v>
      </c>
    </row>
    <row r="7" spans="1:1" ht="53" customHeight="1" x14ac:dyDescent="0.2">
      <c r="A7" s="5" t="s">
        <v>4</v>
      </c>
    </row>
    <row r="8" spans="1:1" ht="13" customHeight="1" x14ac:dyDescent="0.2"/>
    <row r="9" spans="1:1" x14ac:dyDescent="0.2">
      <c r="A9" s="4" t="s">
        <v>5</v>
      </c>
    </row>
    <row r="10" spans="1:1" ht="51" x14ac:dyDescent="0.2">
      <c r="A10" s="5" t="s">
        <v>6</v>
      </c>
    </row>
    <row r="12" spans="1:1" x14ac:dyDescent="0.2">
      <c r="A12" s="4" t="s">
        <v>7</v>
      </c>
    </row>
    <row r="13" spans="1:1" ht="85" x14ac:dyDescent="0.2">
      <c r="A13" s="5" t="s">
        <v>8</v>
      </c>
    </row>
    <row r="15" spans="1:1" x14ac:dyDescent="0.2">
      <c r="A15" s="4" t="s">
        <v>9</v>
      </c>
    </row>
    <row r="16" spans="1:1" ht="68" x14ac:dyDescent="0.2">
      <c r="A16" s="5" t="s">
        <v>10</v>
      </c>
    </row>
    <row r="18" spans="1:1" x14ac:dyDescent="0.2">
      <c r="A18" t="s">
        <v>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8BCCC-5F91-6644-A8F0-C4A05099B587}">
  <dimension ref="A1:AF103"/>
  <sheetViews>
    <sheetView tabSelected="1" workbookViewId="0">
      <pane ySplit="6" topLeftCell="A7" activePane="bottomLeft" state="frozen"/>
      <selection pane="bottomLeft" activeCell="A8" sqref="A8"/>
    </sheetView>
  </sheetViews>
  <sheetFormatPr baseColWidth="10" defaultColWidth="11" defaultRowHeight="15.75" customHeight="1" x14ac:dyDescent="0.2"/>
  <cols>
    <col min="1" max="1" width="15.6640625" customWidth="1"/>
    <col min="2" max="2" width="18.6640625" customWidth="1"/>
    <col min="3" max="3" width="6.83203125" hidden="1" customWidth="1"/>
    <col min="4" max="4" width="13.83203125" customWidth="1"/>
    <col min="5" max="5" width="8.83203125" style="9" hidden="1" customWidth="1"/>
    <col min="6" max="6" width="13.1640625" style="9" customWidth="1"/>
    <col min="7" max="7" width="7" style="3" hidden="1" customWidth="1"/>
    <col min="8" max="8" width="14.6640625" style="9" customWidth="1"/>
    <col min="9" max="9" width="13.33203125" hidden="1" customWidth="1"/>
    <col min="10" max="10" width="8.1640625" hidden="1" customWidth="1"/>
    <col min="11" max="11" width="11" customWidth="1"/>
    <col min="12" max="12" width="40.5" customWidth="1"/>
    <col min="13" max="13" width="29.6640625" customWidth="1"/>
    <col min="19" max="19" width="27.1640625" customWidth="1"/>
    <col min="25" max="25" width="28" customWidth="1"/>
    <col min="31" max="31" width="16.83203125" customWidth="1"/>
  </cols>
  <sheetData>
    <row r="1" spans="1:32" ht="22" x14ac:dyDescent="0.3">
      <c r="A1" s="2" t="s">
        <v>11</v>
      </c>
    </row>
    <row r="2" spans="1:32" ht="94" customHeight="1" x14ac:dyDescent="0.3">
      <c r="A2" s="32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1:32" ht="20" customHeight="1" x14ac:dyDescent="0.25">
      <c r="A3" s="13" t="s">
        <v>18</v>
      </c>
      <c r="L3" s="3"/>
    </row>
    <row r="4" spans="1:32" ht="20" customHeight="1" thickBot="1" x14ac:dyDescent="0.25">
      <c r="L4" s="3"/>
    </row>
    <row r="5" spans="1:32" ht="23" customHeight="1" thickBot="1" x14ac:dyDescent="0.35">
      <c r="L5" s="17" t="s">
        <v>46</v>
      </c>
      <c r="M5" s="16"/>
      <c r="O5" s="17" t="s">
        <v>48</v>
      </c>
      <c r="P5" s="20"/>
      <c r="Q5" s="21"/>
      <c r="R5" s="21"/>
      <c r="S5" s="22"/>
      <c r="U5" s="17" t="s">
        <v>49</v>
      </c>
      <c r="V5" s="20"/>
      <c r="W5" s="21"/>
      <c r="X5" s="21"/>
      <c r="Y5" s="22"/>
      <c r="AA5" s="17" t="s">
        <v>50</v>
      </c>
      <c r="AB5" s="16"/>
      <c r="AC5" s="18"/>
      <c r="AD5" s="18"/>
      <c r="AE5" s="19"/>
    </row>
    <row r="6" spans="1:32" s="11" customFormat="1" ht="46" customHeight="1" thickBot="1" x14ac:dyDescent="0.25">
      <c r="A6" s="23" t="s">
        <v>12</v>
      </c>
      <c r="B6" s="37" t="s">
        <v>23</v>
      </c>
      <c r="C6" s="38"/>
      <c r="D6" s="39" t="s">
        <v>13</v>
      </c>
      <c r="E6" s="40"/>
      <c r="F6" s="45" t="s">
        <v>14</v>
      </c>
      <c r="G6" s="40"/>
      <c r="H6" s="41" t="s">
        <v>15</v>
      </c>
      <c r="I6" s="42"/>
      <c r="J6" s="12" t="s">
        <v>22</v>
      </c>
      <c r="K6"/>
      <c r="L6" s="34" cm="1">
        <f t="array" ref="L6">(COUNTIF($J:$J,1)+COUNTIF($J:$J,2)+COUNTIF($J:$J,3)+COUNTIF($J:$J,4))/ SUM(--ISTEXT($A$7:$A$503))</f>
        <v>1</v>
      </c>
      <c r="M6" s="36"/>
      <c r="N6"/>
      <c r="O6" s="34" cm="1">
        <f t="array" ref="O6">(COUNTIF($J:$J,2)+COUNTIF($J:$J,3)+COUNTIF($J:$J,4))/ SUM(--ISTEXT(A$7:A$503))</f>
        <v>1</v>
      </c>
      <c r="P6" s="35"/>
      <c r="Q6" s="35"/>
      <c r="R6" s="35"/>
      <c r="S6" s="36"/>
      <c r="T6"/>
      <c r="U6" s="34" cm="1">
        <f t="array" ref="U6">(COUNTIF($J:$J,3)+COUNTIF($J:$J,4))/ SUM(--ISTEXT($A$7:$A$503))</f>
        <v>0</v>
      </c>
      <c r="V6" s="35"/>
      <c r="W6" s="35"/>
      <c r="X6" s="35"/>
      <c r="Y6" s="36"/>
      <c r="Z6"/>
      <c r="AA6" s="34" cm="1">
        <f t="array" ref="AA6">COUNTIF($J:$J,4)/ SUM(--ISTEXT($A$7:$A$503))</f>
        <v>0</v>
      </c>
      <c r="AB6" s="35"/>
      <c r="AC6" s="35"/>
      <c r="AD6" s="35"/>
      <c r="AE6" s="36"/>
      <c r="AF6"/>
    </row>
    <row r="7" spans="1:32" ht="16" x14ac:dyDescent="0.2">
      <c r="A7" s="24" t="s">
        <v>16</v>
      </c>
      <c r="B7" s="6" t="s">
        <v>19</v>
      </c>
      <c r="C7" s="7" t="str">
        <f>IF(OR(B7="France ", B7="Région ",B7="Département "), "o", "n")</f>
        <v>n</v>
      </c>
      <c r="D7" s="6" t="s">
        <v>20</v>
      </c>
      <c r="E7" s="10" t="str">
        <f>IF(OR(D7="Biologique "), "o", "n")</f>
        <v>o</v>
      </c>
      <c r="F7" s="46" t="s">
        <v>17</v>
      </c>
      <c r="G7" s="44" t="str">
        <f>IF(OR(F7="A ", F7="B "), "o", "n")</f>
        <v>n</v>
      </c>
      <c r="H7" s="46" t="s">
        <v>39</v>
      </c>
      <c r="I7" s="49" t="str">
        <f>IF(OR(H7="A ", H7="B "), "o", "n")</f>
        <v>o</v>
      </c>
      <c r="J7">
        <f>COUNTIF(B7:I7,"o")</f>
        <v>2</v>
      </c>
    </row>
    <row r="8" spans="1:32" ht="16" x14ac:dyDescent="0.2">
      <c r="A8" s="25"/>
      <c r="B8" s="6"/>
      <c r="C8" s="7" t="str">
        <f t="shared" ref="C8:C71" si="0">IF(OR(B8="France ", B8="Région ",B8="Département "), "o", "n")</f>
        <v>n</v>
      </c>
      <c r="D8" s="6"/>
      <c r="E8" s="10" t="str">
        <f t="shared" ref="E8:E71" si="1">IF(OR(D8="Biologique "), "o", "n")</f>
        <v>n</v>
      </c>
      <c r="F8" s="47"/>
      <c r="G8" s="44" t="str">
        <f t="shared" ref="G8:G71" si="2">IF(OR(F8="A ", F8="B "), "o", "n")</f>
        <v>n</v>
      </c>
      <c r="H8" s="50"/>
      <c r="I8" s="49" t="str">
        <f t="shared" ref="I8:I71" si="3">IF(OR(H8="A ", H8="B "), "o", "n")</f>
        <v>n</v>
      </c>
      <c r="J8">
        <f t="shared" ref="J8:J71" si="4">COUNTIF(B8:I8,"o")</f>
        <v>0</v>
      </c>
      <c r="L8" s="30" t="s">
        <v>25</v>
      </c>
      <c r="M8" s="31"/>
    </row>
    <row r="9" spans="1:32" ht="16" x14ac:dyDescent="0.2">
      <c r="A9" s="25"/>
      <c r="B9" s="6"/>
      <c r="C9" s="7" t="str">
        <f t="shared" si="0"/>
        <v>n</v>
      </c>
      <c r="D9" s="6"/>
      <c r="E9" s="10" t="str">
        <f t="shared" si="1"/>
        <v>n</v>
      </c>
      <c r="F9" s="47"/>
      <c r="G9" s="44" t="str">
        <f t="shared" si="2"/>
        <v>n</v>
      </c>
      <c r="H9" s="50"/>
      <c r="I9" s="49" t="str">
        <f t="shared" si="3"/>
        <v>n</v>
      </c>
      <c r="J9">
        <f t="shared" si="4"/>
        <v>0</v>
      </c>
      <c r="L9" s="14" t="s">
        <v>26</v>
      </c>
      <c r="M9" s="15" cm="1">
        <f t="array" ref="M9">COUNTIF($B:$B,"Département ")/ SUM(--ISTEXT($A$7:$A$503))</f>
        <v>0</v>
      </c>
    </row>
    <row r="10" spans="1:32" ht="16" x14ac:dyDescent="0.2">
      <c r="A10" s="25"/>
      <c r="B10" s="6"/>
      <c r="C10" s="7" t="str">
        <f t="shared" si="0"/>
        <v>n</v>
      </c>
      <c r="D10" s="6"/>
      <c r="E10" s="10" t="str">
        <f t="shared" si="1"/>
        <v>n</v>
      </c>
      <c r="F10" s="47"/>
      <c r="G10" s="44" t="str">
        <f t="shared" si="2"/>
        <v>n</v>
      </c>
      <c r="H10" s="50"/>
      <c r="I10" s="49" t="str">
        <f t="shared" si="3"/>
        <v>n</v>
      </c>
      <c r="J10">
        <f t="shared" si="4"/>
        <v>0</v>
      </c>
      <c r="L10" s="14" t="s">
        <v>45</v>
      </c>
      <c r="M10" s="15" cm="1">
        <f t="array" ref="M10">COUNTIF($B:$B,"Région ")/ SUM(--ISTEXT($A$7:$A$503))</f>
        <v>0</v>
      </c>
    </row>
    <row r="11" spans="1:32" ht="16" x14ac:dyDescent="0.2">
      <c r="A11" s="25"/>
      <c r="B11" s="6"/>
      <c r="C11" s="7" t="str">
        <f t="shared" si="0"/>
        <v>n</v>
      </c>
      <c r="D11" s="6"/>
      <c r="E11" s="10" t="str">
        <f t="shared" si="1"/>
        <v>n</v>
      </c>
      <c r="F11" s="47"/>
      <c r="G11" s="44" t="str">
        <f t="shared" si="2"/>
        <v>n</v>
      </c>
      <c r="H11" s="50"/>
      <c r="I11" s="49" t="str">
        <f t="shared" si="3"/>
        <v>n</v>
      </c>
      <c r="J11">
        <f t="shared" si="4"/>
        <v>0</v>
      </c>
      <c r="L11" s="14" t="s">
        <v>28</v>
      </c>
      <c r="M11" s="15" cm="1">
        <f t="array" ref="M11">COUNTIF($B:$B,"France ")/ SUM(--ISTEXT($A$7:$A$503))</f>
        <v>0</v>
      </c>
    </row>
    <row r="12" spans="1:32" ht="16" x14ac:dyDescent="0.2">
      <c r="A12" s="25"/>
      <c r="B12" s="6"/>
      <c r="C12" s="7" t="str">
        <f t="shared" si="0"/>
        <v>n</v>
      </c>
      <c r="D12" s="6"/>
      <c r="E12" s="10" t="str">
        <f t="shared" si="1"/>
        <v>n</v>
      </c>
      <c r="F12" s="47"/>
      <c r="G12" s="44" t="str">
        <f t="shared" si="2"/>
        <v>n</v>
      </c>
      <c r="H12" s="50"/>
      <c r="I12" s="49" t="str">
        <f t="shared" si="3"/>
        <v>n</v>
      </c>
      <c r="J12">
        <f t="shared" si="4"/>
        <v>0</v>
      </c>
      <c r="L12" s="14" t="s">
        <v>29</v>
      </c>
      <c r="M12" s="15" cm="1">
        <f t="array" ref="M12">COUNTIF($B:$B,"Europe (sauf France)")/ SUM(--ISTEXT($A$7:$A$503))</f>
        <v>1</v>
      </c>
    </row>
    <row r="13" spans="1:32" ht="16" x14ac:dyDescent="0.2">
      <c r="A13" s="25"/>
      <c r="B13" s="6"/>
      <c r="C13" s="7" t="str">
        <f t="shared" si="0"/>
        <v>n</v>
      </c>
      <c r="D13" s="6"/>
      <c r="E13" s="10" t="str">
        <f t="shared" si="1"/>
        <v>n</v>
      </c>
      <c r="F13" s="47"/>
      <c r="G13" s="44" t="str">
        <f t="shared" si="2"/>
        <v>n</v>
      </c>
      <c r="H13" s="50"/>
      <c r="I13" s="49" t="str">
        <f t="shared" si="3"/>
        <v>n</v>
      </c>
      <c r="J13">
        <f t="shared" si="4"/>
        <v>0</v>
      </c>
      <c r="L13" s="14" t="s">
        <v>27</v>
      </c>
      <c r="M13" s="15" cm="1">
        <f t="array" ref="M13">COUNTIF($B:$B,"Autre ")/ SUM(--ISTEXT($A$7:$A$503))</f>
        <v>0</v>
      </c>
    </row>
    <row r="14" spans="1:32" ht="16" x14ac:dyDescent="0.2">
      <c r="A14" s="25"/>
      <c r="B14" s="6"/>
      <c r="C14" s="7" t="str">
        <f t="shared" si="0"/>
        <v>n</v>
      </c>
      <c r="D14" s="6"/>
      <c r="E14" s="10" t="str">
        <f t="shared" si="1"/>
        <v>n</v>
      </c>
      <c r="F14" s="47"/>
      <c r="G14" s="44" t="str">
        <f t="shared" si="2"/>
        <v>n</v>
      </c>
      <c r="H14" s="50"/>
      <c r="I14" s="49" t="str">
        <f t="shared" si="3"/>
        <v>n</v>
      </c>
      <c r="J14">
        <f t="shared" si="4"/>
        <v>0</v>
      </c>
    </row>
    <row r="15" spans="1:32" ht="16" x14ac:dyDescent="0.2">
      <c r="A15" s="25"/>
      <c r="B15" s="6"/>
      <c r="C15" s="7" t="str">
        <f t="shared" si="0"/>
        <v>n</v>
      </c>
      <c r="D15" s="6"/>
      <c r="E15" s="10" t="str">
        <f t="shared" si="1"/>
        <v>n</v>
      </c>
      <c r="F15" s="47"/>
      <c r="G15" s="44" t="str">
        <f t="shared" si="2"/>
        <v>n</v>
      </c>
      <c r="H15" s="50"/>
      <c r="I15" s="49" t="str">
        <f t="shared" si="3"/>
        <v>n</v>
      </c>
      <c r="J15">
        <f t="shared" si="4"/>
        <v>0</v>
      </c>
      <c r="L15" s="30" t="s">
        <v>30</v>
      </c>
      <c r="M15" s="31"/>
    </row>
    <row r="16" spans="1:32" ht="16" x14ac:dyDescent="0.2">
      <c r="A16" s="25"/>
      <c r="B16" s="6"/>
      <c r="C16" s="7" t="str">
        <f t="shared" si="0"/>
        <v>n</v>
      </c>
      <c r="D16" s="6"/>
      <c r="E16" s="10" t="str">
        <f t="shared" si="1"/>
        <v>n</v>
      </c>
      <c r="F16" s="47"/>
      <c r="G16" s="44" t="str">
        <f t="shared" si="2"/>
        <v>n</v>
      </c>
      <c r="H16" s="50"/>
      <c r="I16" s="49" t="str">
        <f t="shared" si="3"/>
        <v>n</v>
      </c>
      <c r="J16">
        <f t="shared" si="4"/>
        <v>0</v>
      </c>
      <c r="L16" s="14" t="s">
        <v>32</v>
      </c>
      <c r="M16" s="15" cm="1">
        <f t="array" ref="M16">COUNTIF($D:$D,"Biologique ")/ SUM(--ISTEXT($A$7:$A$503))</f>
        <v>1</v>
      </c>
    </row>
    <row r="17" spans="1:13" ht="16" x14ac:dyDescent="0.2">
      <c r="A17" s="25"/>
      <c r="B17" s="6"/>
      <c r="C17" s="7" t="str">
        <f t="shared" si="0"/>
        <v>n</v>
      </c>
      <c r="D17" s="6"/>
      <c r="E17" s="10" t="str">
        <f t="shared" si="1"/>
        <v>n</v>
      </c>
      <c r="F17" s="47"/>
      <c r="G17" s="44" t="str">
        <f t="shared" si="2"/>
        <v>n</v>
      </c>
      <c r="H17" s="50"/>
      <c r="I17" s="49" t="str">
        <f t="shared" si="3"/>
        <v>n</v>
      </c>
      <c r="J17">
        <f t="shared" si="4"/>
        <v>0</v>
      </c>
      <c r="L17" s="14" t="s">
        <v>31</v>
      </c>
      <c r="M17" s="15" cm="1">
        <f t="array" ref="M17">COUNTIF($D:$D,"En transition ")/ SUM(--ISTEXT($A$7:$A$503))</f>
        <v>0</v>
      </c>
    </row>
    <row r="18" spans="1:13" ht="16" x14ac:dyDescent="0.2">
      <c r="A18" s="25"/>
      <c r="B18" s="6"/>
      <c r="C18" s="7" t="str">
        <f t="shared" si="0"/>
        <v>n</v>
      </c>
      <c r="D18" s="6"/>
      <c r="E18" s="10" t="str">
        <f t="shared" si="1"/>
        <v>n</v>
      </c>
      <c r="F18" s="47"/>
      <c r="G18" s="44" t="str">
        <f t="shared" si="2"/>
        <v>n</v>
      </c>
      <c r="H18" s="50"/>
      <c r="I18" s="49" t="str">
        <f t="shared" si="3"/>
        <v>n</v>
      </c>
      <c r="J18">
        <f t="shared" si="4"/>
        <v>0</v>
      </c>
      <c r="L18" s="14" t="s">
        <v>47</v>
      </c>
      <c r="M18" s="15" cm="1">
        <f t="array" ref="M18">COUNTIF($D:$D,"Raisonnée ")/ SUM(--ISTEXT($A$7:$A$503))</f>
        <v>0</v>
      </c>
    </row>
    <row r="19" spans="1:13" ht="16" x14ac:dyDescent="0.2">
      <c r="A19" s="25"/>
      <c r="B19" s="6"/>
      <c r="C19" s="7" t="str">
        <f t="shared" si="0"/>
        <v>n</v>
      </c>
      <c r="D19" s="6"/>
      <c r="E19" s="10" t="str">
        <f t="shared" si="1"/>
        <v>n</v>
      </c>
      <c r="F19" s="47"/>
      <c r="G19" s="44" t="str">
        <f t="shared" si="2"/>
        <v>n</v>
      </c>
      <c r="H19" s="50"/>
      <c r="I19" s="49" t="str">
        <f t="shared" si="3"/>
        <v>n</v>
      </c>
      <c r="J19">
        <f t="shared" si="4"/>
        <v>0</v>
      </c>
      <c r="L19" s="14" t="s">
        <v>33</v>
      </c>
      <c r="M19" s="15" cm="1">
        <f t="array" ref="M19">COUNTIF($D:$D,"Conventionnelle")/ SUM(--ISTEXT($A$7:$A$503))</f>
        <v>0</v>
      </c>
    </row>
    <row r="20" spans="1:13" ht="16" x14ac:dyDescent="0.2">
      <c r="A20" s="25"/>
      <c r="B20" s="6"/>
      <c r="C20" s="7" t="str">
        <f t="shared" si="0"/>
        <v>n</v>
      </c>
      <c r="D20" s="6"/>
      <c r="E20" s="10" t="str">
        <f t="shared" si="1"/>
        <v>n</v>
      </c>
      <c r="F20" s="47"/>
      <c r="G20" s="44" t="str">
        <f t="shared" si="2"/>
        <v>n</v>
      </c>
      <c r="H20" s="50"/>
      <c r="I20" s="49" t="str">
        <f t="shared" si="3"/>
        <v>n</v>
      </c>
      <c r="J20">
        <f t="shared" si="4"/>
        <v>0</v>
      </c>
    </row>
    <row r="21" spans="1:13" ht="16" x14ac:dyDescent="0.2">
      <c r="A21" s="25"/>
      <c r="B21" s="6"/>
      <c r="C21" s="7" t="str">
        <f t="shared" si="0"/>
        <v>n</v>
      </c>
      <c r="D21" s="6"/>
      <c r="E21" s="10" t="str">
        <f t="shared" si="1"/>
        <v>n</v>
      </c>
      <c r="F21" s="47"/>
      <c r="G21" s="44" t="str">
        <f t="shared" si="2"/>
        <v>n</v>
      </c>
      <c r="H21" s="50"/>
      <c r="I21" s="49" t="str">
        <f t="shared" si="3"/>
        <v>n</v>
      </c>
      <c r="J21">
        <f t="shared" si="4"/>
        <v>0</v>
      </c>
      <c r="L21" s="30" t="s">
        <v>14</v>
      </c>
      <c r="M21" s="31"/>
    </row>
    <row r="22" spans="1:13" ht="16" x14ac:dyDescent="0.2">
      <c r="A22" s="25"/>
      <c r="B22" s="6"/>
      <c r="C22" s="7" t="str">
        <f t="shared" si="0"/>
        <v>n</v>
      </c>
      <c r="D22" s="6"/>
      <c r="E22" s="10" t="str">
        <f t="shared" si="1"/>
        <v>n</v>
      </c>
      <c r="F22" s="47"/>
      <c r="G22" s="44" t="str">
        <f t="shared" si="2"/>
        <v>n</v>
      </c>
      <c r="H22" s="50"/>
      <c r="I22" s="49" t="str">
        <f t="shared" si="3"/>
        <v>n</v>
      </c>
      <c r="J22">
        <f t="shared" si="4"/>
        <v>0</v>
      </c>
      <c r="L22" s="14" t="s">
        <v>34</v>
      </c>
      <c r="M22" s="15" cm="1">
        <f t="array" ref="M22">COUNTIF($F:$F,"A ")/ SUM(--ISTEXT($A$7:$A$503))</f>
        <v>0</v>
      </c>
    </row>
    <row r="23" spans="1:13" ht="16" x14ac:dyDescent="0.2">
      <c r="A23" s="25"/>
      <c r="B23" s="6"/>
      <c r="C23" s="7" t="str">
        <f t="shared" si="0"/>
        <v>n</v>
      </c>
      <c r="D23" s="6"/>
      <c r="E23" s="10" t="str">
        <f t="shared" si="1"/>
        <v>n</v>
      </c>
      <c r="F23" s="47"/>
      <c r="G23" s="44" t="str">
        <f t="shared" si="2"/>
        <v>n</v>
      </c>
      <c r="H23" s="50"/>
      <c r="I23" s="49" t="str">
        <f t="shared" si="3"/>
        <v>n</v>
      </c>
      <c r="J23">
        <f t="shared" si="4"/>
        <v>0</v>
      </c>
      <c r="L23" s="14" t="s">
        <v>35</v>
      </c>
      <c r="M23" s="15" cm="1">
        <f t="array" ref="M23">COUNTIF($F:$F,"B ")/ SUM(--ISTEXT($A$7:$A$503))</f>
        <v>0</v>
      </c>
    </row>
    <row r="24" spans="1:13" ht="16" x14ac:dyDescent="0.2">
      <c r="A24" s="25"/>
      <c r="B24" s="6"/>
      <c r="C24" s="7" t="str">
        <f t="shared" si="0"/>
        <v>n</v>
      </c>
      <c r="D24" s="6"/>
      <c r="E24" s="10" t="str">
        <f t="shared" si="1"/>
        <v>n</v>
      </c>
      <c r="F24" s="47"/>
      <c r="G24" s="44" t="str">
        <f t="shared" si="2"/>
        <v>n</v>
      </c>
      <c r="H24" s="50"/>
      <c r="I24" s="49" t="str">
        <f t="shared" si="3"/>
        <v>n</v>
      </c>
      <c r="J24">
        <f t="shared" si="4"/>
        <v>0</v>
      </c>
      <c r="L24" s="14" t="s">
        <v>36</v>
      </c>
      <c r="M24" s="15" cm="1">
        <f t="array" ref="M24">COUNTIF($F:$F,"C  ")/ SUM(--ISTEXT($A$7:$A$503))</f>
        <v>1</v>
      </c>
    </row>
    <row r="25" spans="1:13" ht="16" x14ac:dyDescent="0.2">
      <c r="A25" s="25"/>
      <c r="B25" s="6"/>
      <c r="C25" s="7" t="str">
        <f t="shared" si="0"/>
        <v>n</v>
      </c>
      <c r="D25" s="6"/>
      <c r="E25" s="10" t="str">
        <f t="shared" si="1"/>
        <v>n</v>
      </c>
      <c r="F25" s="47"/>
      <c r="G25" s="44" t="str">
        <f t="shared" si="2"/>
        <v>n</v>
      </c>
      <c r="H25" s="50"/>
      <c r="I25" s="49" t="str">
        <f t="shared" si="3"/>
        <v>n</v>
      </c>
      <c r="J25">
        <f t="shared" si="4"/>
        <v>0</v>
      </c>
      <c r="L25" s="14" t="s">
        <v>37</v>
      </c>
      <c r="M25" s="15" cm="1">
        <f t="array" ref="M25">COUNTIF($F:$F,"D ")/ SUM(--ISTEXT($A$7:$A$503))</f>
        <v>0</v>
      </c>
    </row>
    <row r="26" spans="1:13" ht="16" x14ac:dyDescent="0.2">
      <c r="A26" s="25"/>
      <c r="B26" s="6"/>
      <c r="C26" s="7" t="str">
        <f t="shared" si="0"/>
        <v>n</v>
      </c>
      <c r="D26" s="6"/>
      <c r="E26" s="10" t="str">
        <f t="shared" si="1"/>
        <v>n</v>
      </c>
      <c r="F26" s="47"/>
      <c r="G26" s="44" t="str">
        <f t="shared" si="2"/>
        <v>n</v>
      </c>
      <c r="H26" s="50"/>
      <c r="I26" s="49" t="str">
        <f t="shared" si="3"/>
        <v>n</v>
      </c>
      <c r="J26">
        <f t="shared" si="4"/>
        <v>0</v>
      </c>
      <c r="L26" s="14" t="s">
        <v>38</v>
      </c>
      <c r="M26" s="15" cm="1">
        <f t="array" ref="M26">COUNTIF($F:$F,"E")/ SUM(--ISTEXT($A$7:$A$503))</f>
        <v>0</v>
      </c>
    </row>
    <row r="27" spans="1:13" ht="16" x14ac:dyDescent="0.2">
      <c r="A27" s="25"/>
      <c r="B27" s="6"/>
      <c r="C27" s="7" t="str">
        <f t="shared" si="0"/>
        <v>n</v>
      </c>
      <c r="D27" s="6"/>
      <c r="E27" s="10" t="str">
        <f t="shared" si="1"/>
        <v>n</v>
      </c>
      <c r="F27" s="47"/>
      <c r="G27" s="44" t="str">
        <f t="shared" si="2"/>
        <v>n</v>
      </c>
      <c r="H27" s="50"/>
      <c r="I27" s="49" t="str">
        <f t="shared" si="3"/>
        <v>n</v>
      </c>
      <c r="J27">
        <f t="shared" si="4"/>
        <v>0</v>
      </c>
    </row>
    <row r="28" spans="1:13" ht="16" x14ac:dyDescent="0.2">
      <c r="A28" s="25"/>
      <c r="B28" s="6"/>
      <c r="C28" s="7" t="str">
        <f t="shared" si="0"/>
        <v>n</v>
      </c>
      <c r="D28" s="6"/>
      <c r="E28" s="10" t="str">
        <f t="shared" si="1"/>
        <v>n</v>
      </c>
      <c r="F28" s="47"/>
      <c r="G28" s="44" t="str">
        <f t="shared" si="2"/>
        <v>n</v>
      </c>
      <c r="H28" s="50"/>
      <c r="I28" s="49" t="str">
        <f t="shared" si="3"/>
        <v>n</v>
      </c>
      <c r="J28">
        <f t="shared" si="4"/>
        <v>0</v>
      </c>
      <c r="L28" s="30" t="s">
        <v>15</v>
      </c>
      <c r="M28" s="31"/>
    </row>
    <row r="29" spans="1:13" ht="16" x14ac:dyDescent="0.2">
      <c r="A29" s="25"/>
      <c r="B29" s="6"/>
      <c r="C29" s="7" t="str">
        <f t="shared" si="0"/>
        <v>n</v>
      </c>
      <c r="D29" s="6"/>
      <c r="E29" s="10" t="str">
        <f t="shared" si="1"/>
        <v>n</v>
      </c>
      <c r="F29" s="47"/>
      <c r="G29" s="44" t="str">
        <f t="shared" si="2"/>
        <v>n</v>
      </c>
      <c r="H29" s="50"/>
      <c r="I29" s="49" t="str">
        <f t="shared" si="3"/>
        <v>n</v>
      </c>
      <c r="J29">
        <f t="shared" si="4"/>
        <v>0</v>
      </c>
      <c r="L29" s="14" t="s">
        <v>40</v>
      </c>
      <c r="M29" s="15" cm="1">
        <f t="array" ref="M29">COUNTIF($H:$H,"A ")/ SUM(--ISTEXT($A$7:$A$503))</f>
        <v>0</v>
      </c>
    </row>
    <row r="30" spans="1:13" ht="16" x14ac:dyDescent="0.2">
      <c r="A30" s="25"/>
      <c r="B30" s="6"/>
      <c r="C30" s="7" t="str">
        <f t="shared" si="0"/>
        <v>n</v>
      </c>
      <c r="D30" s="6"/>
      <c r="E30" s="10" t="str">
        <f t="shared" si="1"/>
        <v>n</v>
      </c>
      <c r="F30" s="47"/>
      <c r="G30" s="44" t="str">
        <f t="shared" si="2"/>
        <v>n</v>
      </c>
      <c r="H30" s="50"/>
      <c r="I30" s="49" t="str">
        <f t="shared" si="3"/>
        <v>n</v>
      </c>
      <c r="J30">
        <f t="shared" si="4"/>
        <v>0</v>
      </c>
      <c r="L30" s="14" t="s">
        <v>41</v>
      </c>
      <c r="M30" s="15" cm="1">
        <f t="array" ref="M30">COUNTIF($H:$H,"B ")/ SUM(--ISTEXT($A$7:$A$503))</f>
        <v>1</v>
      </c>
    </row>
    <row r="31" spans="1:13" ht="16" x14ac:dyDescent="0.2">
      <c r="A31" s="25"/>
      <c r="B31" s="6"/>
      <c r="C31" s="7" t="str">
        <f t="shared" si="0"/>
        <v>n</v>
      </c>
      <c r="D31" s="6"/>
      <c r="E31" s="10" t="str">
        <f t="shared" si="1"/>
        <v>n</v>
      </c>
      <c r="F31" s="47"/>
      <c r="G31" s="44" t="str">
        <f t="shared" si="2"/>
        <v>n</v>
      </c>
      <c r="H31" s="50"/>
      <c r="I31" s="49" t="str">
        <f t="shared" si="3"/>
        <v>n</v>
      </c>
      <c r="J31">
        <f t="shared" si="4"/>
        <v>0</v>
      </c>
      <c r="L31" s="14" t="s">
        <v>42</v>
      </c>
      <c r="M31" s="15" cm="1">
        <f t="array" ref="M31">COUNTIF($H:$H,"C  ")/ SUM(--ISTEXT($A$7:$A$503))</f>
        <v>0</v>
      </c>
    </row>
    <row r="32" spans="1:13" ht="16" x14ac:dyDescent="0.2">
      <c r="A32" s="25"/>
      <c r="B32" s="6"/>
      <c r="C32" s="7" t="str">
        <f t="shared" si="0"/>
        <v>n</v>
      </c>
      <c r="D32" s="6"/>
      <c r="E32" s="10" t="str">
        <f t="shared" si="1"/>
        <v>n</v>
      </c>
      <c r="F32" s="47"/>
      <c r="G32" s="44" t="str">
        <f t="shared" si="2"/>
        <v>n</v>
      </c>
      <c r="H32" s="50"/>
      <c r="I32" s="49" t="str">
        <f t="shared" si="3"/>
        <v>n</v>
      </c>
      <c r="J32">
        <f t="shared" si="4"/>
        <v>0</v>
      </c>
      <c r="L32" s="14" t="s">
        <v>43</v>
      </c>
      <c r="M32" s="15" cm="1">
        <f t="array" ref="M32">COUNTIF($H:$H,"D ")/ SUM(--ISTEXT($A$7:$A$503))</f>
        <v>0</v>
      </c>
    </row>
    <row r="33" spans="1:13" ht="16" x14ac:dyDescent="0.2">
      <c r="A33" s="25"/>
      <c r="B33" s="6"/>
      <c r="C33" s="7" t="str">
        <f t="shared" si="0"/>
        <v>n</v>
      </c>
      <c r="D33" s="6"/>
      <c r="E33" s="10" t="str">
        <f t="shared" si="1"/>
        <v>n</v>
      </c>
      <c r="F33" s="47"/>
      <c r="G33" s="44" t="str">
        <f t="shared" si="2"/>
        <v>n</v>
      </c>
      <c r="H33" s="50"/>
      <c r="I33" s="49" t="str">
        <f t="shared" si="3"/>
        <v>n</v>
      </c>
      <c r="J33">
        <f t="shared" si="4"/>
        <v>0</v>
      </c>
      <c r="L33" s="14" t="s">
        <v>44</v>
      </c>
      <c r="M33" s="15" cm="1">
        <f t="array" ref="M33">COUNTIF($H:$H,"E")/ SUM(--ISTEXT($A$7:$A$503))</f>
        <v>0</v>
      </c>
    </row>
    <row r="34" spans="1:13" ht="16" x14ac:dyDescent="0.2">
      <c r="A34" s="25"/>
      <c r="B34" s="6"/>
      <c r="C34" s="7" t="str">
        <f t="shared" si="0"/>
        <v>n</v>
      </c>
      <c r="D34" s="6"/>
      <c r="E34" s="10" t="str">
        <f t="shared" si="1"/>
        <v>n</v>
      </c>
      <c r="F34" s="47"/>
      <c r="G34" s="44" t="str">
        <f t="shared" si="2"/>
        <v>n</v>
      </c>
      <c r="H34" s="50"/>
      <c r="I34" s="49" t="str">
        <f t="shared" si="3"/>
        <v>n</v>
      </c>
      <c r="J34">
        <f t="shared" si="4"/>
        <v>0</v>
      </c>
    </row>
    <row r="35" spans="1:13" ht="16" x14ac:dyDescent="0.2">
      <c r="A35" s="25"/>
      <c r="B35" s="6"/>
      <c r="C35" s="7" t="str">
        <f t="shared" si="0"/>
        <v>n</v>
      </c>
      <c r="D35" s="6"/>
      <c r="E35" s="10" t="str">
        <f t="shared" si="1"/>
        <v>n</v>
      </c>
      <c r="F35" s="47"/>
      <c r="G35" s="44" t="str">
        <f t="shared" si="2"/>
        <v>n</v>
      </c>
      <c r="H35" s="50"/>
      <c r="I35" s="49" t="str">
        <f t="shared" si="3"/>
        <v>n</v>
      </c>
      <c r="J35">
        <f t="shared" si="4"/>
        <v>0</v>
      </c>
    </row>
    <row r="36" spans="1:13" ht="16" x14ac:dyDescent="0.2">
      <c r="A36" s="25"/>
      <c r="B36" s="6"/>
      <c r="C36" s="7" t="str">
        <f t="shared" si="0"/>
        <v>n</v>
      </c>
      <c r="D36" s="6"/>
      <c r="E36" s="10" t="str">
        <f t="shared" si="1"/>
        <v>n</v>
      </c>
      <c r="F36" s="47"/>
      <c r="G36" s="44" t="str">
        <f t="shared" si="2"/>
        <v>n</v>
      </c>
      <c r="H36" s="50"/>
      <c r="I36" s="49" t="str">
        <f t="shared" si="3"/>
        <v>n</v>
      </c>
      <c r="J36">
        <f t="shared" si="4"/>
        <v>0</v>
      </c>
    </row>
    <row r="37" spans="1:13" ht="16" x14ac:dyDescent="0.2">
      <c r="A37" s="25"/>
      <c r="B37" s="6"/>
      <c r="C37" s="7" t="str">
        <f t="shared" si="0"/>
        <v>n</v>
      </c>
      <c r="D37" s="6"/>
      <c r="E37" s="10" t="str">
        <f t="shared" si="1"/>
        <v>n</v>
      </c>
      <c r="F37" s="47"/>
      <c r="G37" s="44" t="str">
        <f t="shared" si="2"/>
        <v>n</v>
      </c>
      <c r="H37" s="50"/>
      <c r="I37" s="49" t="str">
        <f t="shared" si="3"/>
        <v>n</v>
      </c>
      <c r="J37">
        <f t="shared" si="4"/>
        <v>0</v>
      </c>
    </row>
    <row r="38" spans="1:13" ht="16" x14ac:dyDescent="0.2">
      <c r="A38" s="25"/>
      <c r="B38" s="6"/>
      <c r="C38" s="7" t="str">
        <f t="shared" si="0"/>
        <v>n</v>
      </c>
      <c r="D38" s="6"/>
      <c r="E38" s="10" t="str">
        <f t="shared" si="1"/>
        <v>n</v>
      </c>
      <c r="F38" s="47"/>
      <c r="G38" s="44" t="str">
        <f t="shared" si="2"/>
        <v>n</v>
      </c>
      <c r="H38" s="50"/>
      <c r="I38" s="49" t="str">
        <f t="shared" si="3"/>
        <v>n</v>
      </c>
      <c r="J38">
        <f t="shared" si="4"/>
        <v>0</v>
      </c>
    </row>
    <row r="39" spans="1:13" ht="16" x14ac:dyDescent="0.2">
      <c r="A39" s="25"/>
      <c r="B39" s="6"/>
      <c r="C39" s="7" t="str">
        <f t="shared" si="0"/>
        <v>n</v>
      </c>
      <c r="D39" s="6"/>
      <c r="E39" s="10" t="str">
        <f t="shared" si="1"/>
        <v>n</v>
      </c>
      <c r="F39" s="47"/>
      <c r="G39" s="44" t="str">
        <f t="shared" si="2"/>
        <v>n</v>
      </c>
      <c r="H39" s="50"/>
      <c r="I39" s="49" t="str">
        <f t="shared" si="3"/>
        <v>n</v>
      </c>
      <c r="J39">
        <f t="shared" si="4"/>
        <v>0</v>
      </c>
    </row>
    <row r="40" spans="1:13" ht="16" x14ac:dyDescent="0.2">
      <c r="A40" s="25"/>
      <c r="B40" s="6"/>
      <c r="C40" s="7" t="str">
        <f t="shared" si="0"/>
        <v>n</v>
      </c>
      <c r="D40" s="6"/>
      <c r="E40" s="10" t="str">
        <f t="shared" si="1"/>
        <v>n</v>
      </c>
      <c r="F40" s="47"/>
      <c r="G40" s="44" t="str">
        <f t="shared" si="2"/>
        <v>n</v>
      </c>
      <c r="H40" s="50"/>
      <c r="I40" s="49" t="str">
        <f t="shared" si="3"/>
        <v>n</v>
      </c>
      <c r="J40">
        <f t="shared" si="4"/>
        <v>0</v>
      </c>
    </row>
    <row r="41" spans="1:13" ht="16" x14ac:dyDescent="0.2">
      <c r="A41" s="25"/>
      <c r="B41" s="6"/>
      <c r="C41" s="7" t="str">
        <f t="shared" si="0"/>
        <v>n</v>
      </c>
      <c r="D41" s="6"/>
      <c r="E41" s="10" t="str">
        <f t="shared" si="1"/>
        <v>n</v>
      </c>
      <c r="F41" s="47"/>
      <c r="G41" s="44" t="str">
        <f t="shared" si="2"/>
        <v>n</v>
      </c>
      <c r="H41" s="50"/>
      <c r="I41" s="49" t="str">
        <f t="shared" si="3"/>
        <v>n</v>
      </c>
      <c r="J41">
        <f t="shared" si="4"/>
        <v>0</v>
      </c>
    </row>
    <row r="42" spans="1:13" ht="16" x14ac:dyDescent="0.2">
      <c r="A42" s="25"/>
      <c r="B42" s="6"/>
      <c r="C42" s="7" t="str">
        <f t="shared" si="0"/>
        <v>n</v>
      </c>
      <c r="D42" s="6"/>
      <c r="E42" s="10" t="str">
        <f t="shared" si="1"/>
        <v>n</v>
      </c>
      <c r="F42" s="47"/>
      <c r="G42" s="44" t="str">
        <f t="shared" si="2"/>
        <v>n</v>
      </c>
      <c r="H42" s="50"/>
      <c r="I42" s="49" t="str">
        <f t="shared" si="3"/>
        <v>n</v>
      </c>
      <c r="J42">
        <f t="shared" si="4"/>
        <v>0</v>
      </c>
    </row>
    <row r="43" spans="1:13" ht="16" x14ac:dyDescent="0.2">
      <c r="A43" s="25"/>
      <c r="B43" s="6"/>
      <c r="C43" s="7" t="str">
        <f t="shared" si="0"/>
        <v>n</v>
      </c>
      <c r="D43" s="6"/>
      <c r="E43" s="10" t="str">
        <f t="shared" si="1"/>
        <v>n</v>
      </c>
      <c r="F43" s="47"/>
      <c r="G43" s="44" t="str">
        <f t="shared" si="2"/>
        <v>n</v>
      </c>
      <c r="H43" s="50"/>
      <c r="I43" s="49" t="str">
        <f t="shared" si="3"/>
        <v>n</v>
      </c>
      <c r="J43">
        <f t="shared" si="4"/>
        <v>0</v>
      </c>
    </row>
    <row r="44" spans="1:13" ht="16" x14ac:dyDescent="0.2">
      <c r="A44" s="25"/>
      <c r="B44" s="6"/>
      <c r="C44" s="7" t="str">
        <f t="shared" si="0"/>
        <v>n</v>
      </c>
      <c r="D44" s="6"/>
      <c r="E44" s="10" t="str">
        <f t="shared" si="1"/>
        <v>n</v>
      </c>
      <c r="F44" s="47"/>
      <c r="G44" s="44" t="str">
        <f t="shared" si="2"/>
        <v>n</v>
      </c>
      <c r="H44" s="50"/>
      <c r="I44" s="49" t="str">
        <f t="shared" si="3"/>
        <v>n</v>
      </c>
      <c r="J44">
        <f t="shared" si="4"/>
        <v>0</v>
      </c>
    </row>
    <row r="45" spans="1:13" ht="16" x14ac:dyDescent="0.2">
      <c r="A45" s="25"/>
      <c r="B45" s="6"/>
      <c r="C45" s="7" t="str">
        <f t="shared" si="0"/>
        <v>n</v>
      </c>
      <c r="D45" s="6"/>
      <c r="E45" s="10" t="str">
        <f t="shared" si="1"/>
        <v>n</v>
      </c>
      <c r="F45" s="47"/>
      <c r="G45" s="44" t="str">
        <f t="shared" si="2"/>
        <v>n</v>
      </c>
      <c r="H45" s="50"/>
      <c r="I45" s="49" t="str">
        <f t="shared" si="3"/>
        <v>n</v>
      </c>
      <c r="J45">
        <f t="shared" si="4"/>
        <v>0</v>
      </c>
    </row>
    <row r="46" spans="1:13" ht="16" x14ac:dyDescent="0.2">
      <c r="A46" s="25"/>
      <c r="B46" s="6"/>
      <c r="C46" s="7" t="str">
        <f t="shared" si="0"/>
        <v>n</v>
      </c>
      <c r="D46" s="6"/>
      <c r="E46" s="10" t="str">
        <f t="shared" si="1"/>
        <v>n</v>
      </c>
      <c r="F46" s="47"/>
      <c r="G46" s="44" t="str">
        <f t="shared" si="2"/>
        <v>n</v>
      </c>
      <c r="H46" s="50"/>
      <c r="I46" s="49" t="str">
        <f t="shared" si="3"/>
        <v>n</v>
      </c>
      <c r="J46">
        <f t="shared" si="4"/>
        <v>0</v>
      </c>
    </row>
    <row r="47" spans="1:13" ht="16" x14ac:dyDescent="0.2">
      <c r="A47" s="25"/>
      <c r="B47" s="6"/>
      <c r="C47" s="7" t="str">
        <f t="shared" si="0"/>
        <v>n</v>
      </c>
      <c r="D47" s="6"/>
      <c r="E47" s="10" t="str">
        <f t="shared" si="1"/>
        <v>n</v>
      </c>
      <c r="F47" s="47"/>
      <c r="G47" s="44" t="str">
        <f t="shared" si="2"/>
        <v>n</v>
      </c>
      <c r="H47" s="50"/>
      <c r="I47" s="49" t="str">
        <f t="shared" si="3"/>
        <v>n</v>
      </c>
      <c r="J47">
        <f t="shared" si="4"/>
        <v>0</v>
      </c>
    </row>
    <row r="48" spans="1:13" ht="16" x14ac:dyDescent="0.2">
      <c r="A48" s="25"/>
      <c r="B48" s="6"/>
      <c r="C48" s="7" t="str">
        <f t="shared" si="0"/>
        <v>n</v>
      </c>
      <c r="D48" s="6"/>
      <c r="E48" s="10" t="str">
        <f t="shared" si="1"/>
        <v>n</v>
      </c>
      <c r="F48" s="47"/>
      <c r="G48" s="44" t="str">
        <f t="shared" si="2"/>
        <v>n</v>
      </c>
      <c r="H48" s="50"/>
      <c r="I48" s="49" t="str">
        <f t="shared" si="3"/>
        <v>n</v>
      </c>
      <c r="J48">
        <f t="shared" si="4"/>
        <v>0</v>
      </c>
    </row>
    <row r="49" spans="1:10" ht="16" x14ac:dyDescent="0.2">
      <c r="A49" s="25"/>
      <c r="B49" s="6"/>
      <c r="C49" s="7" t="str">
        <f t="shared" si="0"/>
        <v>n</v>
      </c>
      <c r="D49" s="6"/>
      <c r="E49" s="10" t="str">
        <f t="shared" si="1"/>
        <v>n</v>
      </c>
      <c r="F49" s="47"/>
      <c r="G49" s="44" t="str">
        <f t="shared" si="2"/>
        <v>n</v>
      </c>
      <c r="H49" s="50"/>
      <c r="I49" s="49" t="str">
        <f t="shared" si="3"/>
        <v>n</v>
      </c>
      <c r="J49">
        <f t="shared" si="4"/>
        <v>0</v>
      </c>
    </row>
    <row r="50" spans="1:10" ht="16" x14ac:dyDescent="0.2">
      <c r="A50" s="25"/>
      <c r="B50" s="6"/>
      <c r="C50" s="7" t="str">
        <f t="shared" si="0"/>
        <v>n</v>
      </c>
      <c r="D50" s="6"/>
      <c r="E50" s="10" t="str">
        <f t="shared" si="1"/>
        <v>n</v>
      </c>
      <c r="F50" s="47"/>
      <c r="G50" s="44" t="str">
        <f t="shared" si="2"/>
        <v>n</v>
      </c>
      <c r="H50" s="50"/>
      <c r="I50" s="49" t="str">
        <f t="shared" si="3"/>
        <v>n</v>
      </c>
      <c r="J50">
        <f t="shared" si="4"/>
        <v>0</v>
      </c>
    </row>
    <row r="51" spans="1:10" ht="16" x14ac:dyDescent="0.2">
      <c r="A51" s="25"/>
      <c r="B51" s="6"/>
      <c r="C51" s="7" t="str">
        <f t="shared" si="0"/>
        <v>n</v>
      </c>
      <c r="D51" s="6"/>
      <c r="E51" s="10" t="str">
        <f t="shared" si="1"/>
        <v>n</v>
      </c>
      <c r="F51" s="47"/>
      <c r="G51" s="44" t="str">
        <f t="shared" si="2"/>
        <v>n</v>
      </c>
      <c r="H51" s="50"/>
      <c r="I51" s="49" t="str">
        <f t="shared" si="3"/>
        <v>n</v>
      </c>
      <c r="J51">
        <f t="shared" si="4"/>
        <v>0</v>
      </c>
    </row>
    <row r="52" spans="1:10" ht="16" x14ac:dyDescent="0.2">
      <c r="A52" s="25"/>
      <c r="B52" s="6"/>
      <c r="C52" s="7" t="str">
        <f t="shared" si="0"/>
        <v>n</v>
      </c>
      <c r="D52" s="6"/>
      <c r="E52" s="10" t="str">
        <f t="shared" si="1"/>
        <v>n</v>
      </c>
      <c r="F52" s="47"/>
      <c r="G52" s="44" t="str">
        <f t="shared" si="2"/>
        <v>n</v>
      </c>
      <c r="H52" s="50"/>
      <c r="I52" s="49" t="str">
        <f t="shared" si="3"/>
        <v>n</v>
      </c>
      <c r="J52">
        <f t="shared" si="4"/>
        <v>0</v>
      </c>
    </row>
    <row r="53" spans="1:10" ht="16" x14ac:dyDescent="0.2">
      <c r="A53" s="25"/>
      <c r="B53" s="6"/>
      <c r="C53" s="7" t="str">
        <f t="shared" si="0"/>
        <v>n</v>
      </c>
      <c r="D53" s="6"/>
      <c r="E53" s="10" t="str">
        <f t="shared" si="1"/>
        <v>n</v>
      </c>
      <c r="F53" s="47"/>
      <c r="G53" s="44" t="str">
        <f t="shared" si="2"/>
        <v>n</v>
      </c>
      <c r="H53" s="50"/>
      <c r="I53" s="49" t="str">
        <f t="shared" si="3"/>
        <v>n</v>
      </c>
      <c r="J53">
        <f t="shared" si="4"/>
        <v>0</v>
      </c>
    </row>
    <row r="54" spans="1:10" ht="16" x14ac:dyDescent="0.2">
      <c r="A54" s="25"/>
      <c r="B54" s="6"/>
      <c r="C54" s="7" t="str">
        <f t="shared" si="0"/>
        <v>n</v>
      </c>
      <c r="D54" s="6"/>
      <c r="E54" s="10" t="str">
        <f t="shared" si="1"/>
        <v>n</v>
      </c>
      <c r="F54" s="47"/>
      <c r="G54" s="44" t="str">
        <f t="shared" si="2"/>
        <v>n</v>
      </c>
      <c r="H54" s="50"/>
      <c r="I54" s="49" t="str">
        <f t="shared" si="3"/>
        <v>n</v>
      </c>
      <c r="J54">
        <f t="shared" si="4"/>
        <v>0</v>
      </c>
    </row>
    <row r="55" spans="1:10" ht="16" x14ac:dyDescent="0.2">
      <c r="A55" s="25"/>
      <c r="B55" s="6"/>
      <c r="C55" s="7" t="str">
        <f t="shared" si="0"/>
        <v>n</v>
      </c>
      <c r="D55" s="6"/>
      <c r="E55" s="10" t="str">
        <f t="shared" si="1"/>
        <v>n</v>
      </c>
      <c r="F55" s="47"/>
      <c r="G55" s="44" t="str">
        <f t="shared" si="2"/>
        <v>n</v>
      </c>
      <c r="H55" s="50"/>
      <c r="I55" s="49" t="str">
        <f t="shared" si="3"/>
        <v>n</v>
      </c>
      <c r="J55">
        <f t="shared" si="4"/>
        <v>0</v>
      </c>
    </row>
    <row r="56" spans="1:10" ht="16" x14ac:dyDescent="0.2">
      <c r="A56" s="25"/>
      <c r="B56" s="6"/>
      <c r="C56" s="7" t="str">
        <f t="shared" si="0"/>
        <v>n</v>
      </c>
      <c r="D56" s="6"/>
      <c r="E56" s="10" t="str">
        <f t="shared" si="1"/>
        <v>n</v>
      </c>
      <c r="F56" s="47"/>
      <c r="G56" s="44" t="str">
        <f t="shared" si="2"/>
        <v>n</v>
      </c>
      <c r="H56" s="50"/>
      <c r="I56" s="49" t="str">
        <f t="shared" si="3"/>
        <v>n</v>
      </c>
      <c r="J56">
        <f t="shared" si="4"/>
        <v>0</v>
      </c>
    </row>
    <row r="57" spans="1:10" ht="16" x14ac:dyDescent="0.2">
      <c r="A57" s="25"/>
      <c r="B57" s="6"/>
      <c r="C57" s="7" t="str">
        <f t="shared" si="0"/>
        <v>n</v>
      </c>
      <c r="D57" s="6"/>
      <c r="E57" s="10" t="str">
        <f t="shared" si="1"/>
        <v>n</v>
      </c>
      <c r="F57" s="47"/>
      <c r="G57" s="44" t="str">
        <f t="shared" si="2"/>
        <v>n</v>
      </c>
      <c r="H57" s="50"/>
      <c r="I57" s="49" t="str">
        <f t="shared" si="3"/>
        <v>n</v>
      </c>
      <c r="J57">
        <f t="shared" si="4"/>
        <v>0</v>
      </c>
    </row>
    <row r="58" spans="1:10" ht="16" x14ac:dyDescent="0.2">
      <c r="A58" s="25"/>
      <c r="B58" s="6"/>
      <c r="C58" s="7" t="str">
        <f t="shared" si="0"/>
        <v>n</v>
      </c>
      <c r="D58" s="6"/>
      <c r="E58" s="10" t="str">
        <f t="shared" si="1"/>
        <v>n</v>
      </c>
      <c r="F58" s="47"/>
      <c r="G58" s="44" t="str">
        <f t="shared" si="2"/>
        <v>n</v>
      </c>
      <c r="H58" s="50"/>
      <c r="I58" s="49" t="str">
        <f t="shared" si="3"/>
        <v>n</v>
      </c>
      <c r="J58">
        <f t="shared" si="4"/>
        <v>0</v>
      </c>
    </row>
    <row r="59" spans="1:10" ht="16" x14ac:dyDescent="0.2">
      <c r="A59" s="25"/>
      <c r="B59" s="6"/>
      <c r="C59" s="7" t="str">
        <f t="shared" si="0"/>
        <v>n</v>
      </c>
      <c r="D59" s="6"/>
      <c r="E59" s="10" t="str">
        <f t="shared" si="1"/>
        <v>n</v>
      </c>
      <c r="F59" s="47"/>
      <c r="G59" s="44" t="str">
        <f t="shared" si="2"/>
        <v>n</v>
      </c>
      <c r="H59" s="50"/>
      <c r="I59" s="49" t="str">
        <f t="shared" si="3"/>
        <v>n</v>
      </c>
      <c r="J59">
        <f t="shared" si="4"/>
        <v>0</v>
      </c>
    </row>
    <row r="60" spans="1:10" ht="16" x14ac:dyDescent="0.2">
      <c r="A60" s="25"/>
      <c r="B60" s="6"/>
      <c r="C60" s="7" t="str">
        <f t="shared" si="0"/>
        <v>n</v>
      </c>
      <c r="D60" s="6"/>
      <c r="E60" s="10" t="str">
        <f t="shared" si="1"/>
        <v>n</v>
      </c>
      <c r="F60" s="47"/>
      <c r="G60" s="44" t="str">
        <f t="shared" si="2"/>
        <v>n</v>
      </c>
      <c r="H60" s="50"/>
      <c r="I60" s="49" t="str">
        <f t="shared" si="3"/>
        <v>n</v>
      </c>
      <c r="J60">
        <f t="shared" si="4"/>
        <v>0</v>
      </c>
    </row>
    <row r="61" spans="1:10" ht="16" x14ac:dyDescent="0.2">
      <c r="A61" s="25"/>
      <c r="B61" s="6"/>
      <c r="C61" s="7" t="str">
        <f t="shared" si="0"/>
        <v>n</v>
      </c>
      <c r="D61" s="6"/>
      <c r="E61" s="10" t="str">
        <f t="shared" si="1"/>
        <v>n</v>
      </c>
      <c r="F61" s="47"/>
      <c r="G61" s="44" t="str">
        <f t="shared" si="2"/>
        <v>n</v>
      </c>
      <c r="H61" s="50"/>
      <c r="I61" s="49" t="str">
        <f t="shared" si="3"/>
        <v>n</v>
      </c>
      <c r="J61">
        <f t="shared" si="4"/>
        <v>0</v>
      </c>
    </row>
    <row r="62" spans="1:10" ht="16" x14ac:dyDescent="0.2">
      <c r="A62" s="25"/>
      <c r="B62" s="6"/>
      <c r="C62" s="7" t="str">
        <f t="shared" si="0"/>
        <v>n</v>
      </c>
      <c r="D62" s="6"/>
      <c r="E62" s="10" t="str">
        <f t="shared" si="1"/>
        <v>n</v>
      </c>
      <c r="F62" s="47"/>
      <c r="G62" s="44" t="str">
        <f t="shared" si="2"/>
        <v>n</v>
      </c>
      <c r="H62" s="50"/>
      <c r="I62" s="49" t="str">
        <f t="shared" si="3"/>
        <v>n</v>
      </c>
      <c r="J62">
        <f t="shared" si="4"/>
        <v>0</v>
      </c>
    </row>
    <row r="63" spans="1:10" ht="16" x14ac:dyDescent="0.2">
      <c r="A63" s="25"/>
      <c r="B63" s="6"/>
      <c r="C63" s="7" t="str">
        <f t="shared" si="0"/>
        <v>n</v>
      </c>
      <c r="D63" s="6"/>
      <c r="E63" s="10" t="str">
        <f t="shared" si="1"/>
        <v>n</v>
      </c>
      <c r="F63" s="47"/>
      <c r="G63" s="44" t="str">
        <f t="shared" si="2"/>
        <v>n</v>
      </c>
      <c r="H63" s="50"/>
      <c r="I63" s="49" t="str">
        <f t="shared" si="3"/>
        <v>n</v>
      </c>
      <c r="J63">
        <f t="shared" si="4"/>
        <v>0</v>
      </c>
    </row>
    <row r="64" spans="1:10" ht="16" x14ac:dyDescent="0.2">
      <c r="A64" s="25"/>
      <c r="B64" s="6"/>
      <c r="C64" s="7" t="str">
        <f t="shared" si="0"/>
        <v>n</v>
      </c>
      <c r="D64" s="6"/>
      <c r="E64" s="10" t="str">
        <f t="shared" si="1"/>
        <v>n</v>
      </c>
      <c r="F64" s="47"/>
      <c r="G64" s="44" t="str">
        <f t="shared" si="2"/>
        <v>n</v>
      </c>
      <c r="H64" s="50"/>
      <c r="I64" s="49" t="str">
        <f t="shared" si="3"/>
        <v>n</v>
      </c>
      <c r="J64">
        <f t="shared" si="4"/>
        <v>0</v>
      </c>
    </row>
    <row r="65" spans="1:10" ht="16" x14ac:dyDescent="0.2">
      <c r="A65" s="25"/>
      <c r="B65" s="6"/>
      <c r="C65" s="7" t="str">
        <f t="shared" si="0"/>
        <v>n</v>
      </c>
      <c r="D65" s="6"/>
      <c r="E65" s="10" t="str">
        <f t="shared" si="1"/>
        <v>n</v>
      </c>
      <c r="F65" s="47"/>
      <c r="G65" s="44" t="str">
        <f t="shared" si="2"/>
        <v>n</v>
      </c>
      <c r="H65" s="50"/>
      <c r="I65" s="49" t="str">
        <f t="shared" si="3"/>
        <v>n</v>
      </c>
      <c r="J65">
        <f t="shared" si="4"/>
        <v>0</v>
      </c>
    </row>
    <row r="66" spans="1:10" ht="16" x14ac:dyDescent="0.2">
      <c r="A66" s="25"/>
      <c r="B66" s="6"/>
      <c r="C66" s="7" t="str">
        <f t="shared" si="0"/>
        <v>n</v>
      </c>
      <c r="D66" s="6"/>
      <c r="E66" s="10" t="str">
        <f t="shared" si="1"/>
        <v>n</v>
      </c>
      <c r="F66" s="47"/>
      <c r="G66" s="44" t="str">
        <f t="shared" si="2"/>
        <v>n</v>
      </c>
      <c r="H66" s="50"/>
      <c r="I66" s="49" t="str">
        <f t="shared" si="3"/>
        <v>n</v>
      </c>
      <c r="J66">
        <f t="shared" si="4"/>
        <v>0</v>
      </c>
    </row>
    <row r="67" spans="1:10" ht="16" x14ac:dyDescent="0.2">
      <c r="A67" s="25"/>
      <c r="B67" s="6"/>
      <c r="C67" s="7" t="str">
        <f t="shared" si="0"/>
        <v>n</v>
      </c>
      <c r="D67" s="6"/>
      <c r="E67" s="10" t="str">
        <f t="shared" si="1"/>
        <v>n</v>
      </c>
      <c r="F67" s="47"/>
      <c r="G67" s="44" t="str">
        <f t="shared" si="2"/>
        <v>n</v>
      </c>
      <c r="H67" s="50"/>
      <c r="I67" s="49" t="str">
        <f t="shared" si="3"/>
        <v>n</v>
      </c>
      <c r="J67">
        <f t="shared" si="4"/>
        <v>0</v>
      </c>
    </row>
    <row r="68" spans="1:10" ht="16" x14ac:dyDescent="0.2">
      <c r="A68" s="25"/>
      <c r="B68" s="6"/>
      <c r="C68" s="7" t="str">
        <f t="shared" si="0"/>
        <v>n</v>
      </c>
      <c r="D68" s="6"/>
      <c r="E68" s="10" t="str">
        <f t="shared" si="1"/>
        <v>n</v>
      </c>
      <c r="F68" s="47"/>
      <c r="G68" s="44" t="str">
        <f t="shared" si="2"/>
        <v>n</v>
      </c>
      <c r="H68" s="50"/>
      <c r="I68" s="49" t="str">
        <f t="shared" si="3"/>
        <v>n</v>
      </c>
      <c r="J68">
        <f t="shared" si="4"/>
        <v>0</v>
      </c>
    </row>
    <row r="69" spans="1:10" ht="16" x14ac:dyDescent="0.2">
      <c r="A69" s="25"/>
      <c r="B69" s="6"/>
      <c r="C69" s="7" t="str">
        <f t="shared" si="0"/>
        <v>n</v>
      </c>
      <c r="D69" s="6"/>
      <c r="E69" s="10" t="str">
        <f t="shared" si="1"/>
        <v>n</v>
      </c>
      <c r="F69" s="47"/>
      <c r="G69" s="44" t="str">
        <f t="shared" si="2"/>
        <v>n</v>
      </c>
      <c r="H69" s="50"/>
      <c r="I69" s="49" t="str">
        <f t="shared" si="3"/>
        <v>n</v>
      </c>
      <c r="J69">
        <f t="shared" si="4"/>
        <v>0</v>
      </c>
    </row>
    <row r="70" spans="1:10" ht="16" x14ac:dyDescent="0.2">
      <c r="A70" s="25"/>
      <c r="B70" s="6"/>
      <c r="C70" s="7" t="str">
        <f t="shared" si="0"/>
        <v>n</v>
      </c>
      <c r="D70" s="6"/>
      <c r="E70" s="10" t="str">
        <f t="shared" si="1"/>
        <v>n</v>
      </c>
      <c r="F70" s="47"/>
      <c r="G70" s="44" t="str">
        <f t="shared" si="2"/>
        <v>n</v>
      </c>
      <c r="H70" s="50"/>
      <c r="I70" s="49" t="str">
        <f t="shared" si="3"/>
        <v>n</v>
      </c>
      <c r="J70">
        <f t="shared" si="4"/>
        <v>0</v>
      </c>
    </row>
    <row r="71" spans="1:10" ht="16" x14ac:dyDescent="0.2">
      <c r="A71" s="25"/>
      <c r="B71" s="6"/>
      <c r="C71" s="7" t="str">
        <f t="shared" si="0"/>
        <v>n</v>
      </c>
      <c r="D71" s="6"/>
      <c r="E71" s="10" t="str">
        <f t="shared" si="1"/>
        <v>n</v>
      </c>
      <c r="F71" s="47"/>
      <c r="G71" s="44" t="str">
        <f t="shared" si="2"/>
        <v>n</v>
      </c>
      <c r="H71" s="50"/>
      <c r="I71" s="49" t="str">
        <f t="shared" si="3"/>
        <v>n</v>
      </c>
      <c r="J71">
        <f t="shared" si="4"/>
        <v>0</v>
      </c>
    </row>
    <row r="72" spans="1:10" ht="16" x14ac:dyDescent="0.2">
      <c r="A72" s="25"/>
      <c r="B72" s="6"/>
      <c r="C72" s="7" t="str">
        <f t="shared" ref="C72:C103" si="5">IF(OR(B72="France ", B72="Région ",B72="Département "), "o", "n")</f>
        <v>n</v>
      </c>
      <c r="D72" s="6"/>
      <c r="E72" s="10" t="str">
        <f t="shared" ref="E72:E103" si="6">IF(OR(D72="Biologique "), "o", "n")</f>
        <v>n</v>
      </c>
      <c r="F72" s="47"/>
      <c r="G72" s="44" t="str">
        <f t="shared" ref="G72:G103" si="7">IF(OR(F72="A ", F72="B "), "o", "n")</f>
        <v>n</v>
      </c>
      <c r="H72" s="50"/>
      <c r="I72" s="49" t="str">
        <f t="shared" ref="I72:I103" si="8">IF(OR(H72="A ", H72="B "), "o", "n")</f>
        <v>n</v>
      </c>
      <c r="J72">
        <f t="shared" ref="J72:J103" si="9">COUNTIF(B72:I72,"o")</f>
        <v>0</v>
      </c>
    </row>
    <row r="73" spans="1:10" ht="16" x14ac:dyDescent="0.2">
      <c r="A73" s="25"/>
      <c r="B73" s="6"/>
      <c r="C73" s="7" t="str">
        <f t="shared" si="5"/>
        <v>n</v>
      </c>
      <c r="D73" s="6"/>
      <c r="E73" s="10" t="str">
        <f t="shared" si="6"/>
        <v>n</v>
      </c>
      <c r="F73" s="47"/>
      <c r="G73" s="44" t="str">
        <f t="shared" si="7"/>
        <v>n</v>
      </c>
      <c r="H73" s="50"/>
      <c r="I73" s="49" t="str">
        <f t="shared" si="8"/>
        <v>n</v>
      </c>
      <c r="J73">
        <f t="shared" si="9"/>
        <v>0</v>
      </c>
    </row>
    <row r="74" spans="1:10" ht="16" x14ac:dyDescent="0.2">
      <c r="A74" s="25"/>
      <c r="B74" s="6"/>
      <c r="C74" s="7" t="str">
        <f t="shared" si="5"/>
        <v>n</v>
      </c>
      <c r="D74" s="6"/>
      <c r="E74" s="10" t="str">
        <f t="shared" si="6"/>
        <v>n</v>
      </c>
      <c r="F74" s="47"/>
      <c r="G74" s="44" t="str">
        <f t="shared" si="7"/>
        <v>n</v>
      </c>
      <c r="H74" s="50"/>
      <c r="I74" s="49" t="str">
        <f t="shared" si="8"/>
        <v>n</v>
      </c>
      <c r="J74">
        <f t="shared" si="9"/>
        <v>0</v>
      </c>
    </row>
    <row r="75" spans="1:10" ht="16" x14ac:dyDescent="0.2">
      <c r="A75" s="25"/>
      <c r="B75" s="6"/>
      <c r="C75" s="7" t="str">
        <f t="shared" si="5"/>
        <v>n</v>
      </c>
      <c r="D75" s="6"/>
      <c r="E75" s="10" t="str">
        <f t="shared" si="6"/>
        <v>n</v>
      </c>
      <c r="F75" s="47"/>
      <c r="G75" s="44" t="str">
        <f t="shared" si="7"/>
        <v>n</v>
      </c>
      <c r="H75" s="50"/>
      <c r="I75" s="49" t="str">
        <f t="shared" si="8"/>
        <v>n</v>
      </c>
      <c r="J75">
        <f t="shared" si="9"/>
        <v>0</v>
      </c>
    </row>
    <row r="76" spans="1:10" ht="16" x14ac:dyDescent="0.2">
      <c r="A76" s="25"/>
      <c r="B76" s="6"/>
      <c r="C76" s="7" t="str">
        <f t="shared" si="5"/>
        <v>n</v>
      </c>
      <c r="D76" s="6"/>
      <c r="E76" s="10" t="str">
        <f t="shared" si="6"/>
        <v>n</v>
      </c>
      <c r="F76" s="47"/>
      <c r="G76" s="44" t="str">
        <f t="shared" si="7"/>
        <v>n</v>
      </c>
      <c r="H76" s="50"/>
      <c r="I76" s="49" t="str">
        <f t="shared" si="8"/>
        <v>n</v>
      </c>
      <c r="J76">
        <f t="shared" si="9"/>
        <v>0</v>
      </c>
    </row>
    <row r="77" spans="1:10" ht="16" x14ac:dyDescent="0.2">
      <c r="A77" s="25"/>
      <c r="B77" s="6"/>
      <c r="C77" s="7" t="str">
        <f t="shared" si="5"/>
        <v>n</v>
      </c>
      <c r="D77" s="6"/>
      <c r="E77" s="10" t="str">
        <f t="shared" si="6"/>
        <v>n</v>
      </c>
      <c r="F77" s="47"/>
      <c r="G77" s="44" t="str">
        <f t="shared" si="7"/>
        <v>n</v>
      </c>
      <c r="H77" s="50"/>
      <c r="I77" s="49" t="str">
        <f t="shared" si="8"/>
        <v>n</v>
      </c>
      <c r="J77">
        <f t="shared" si="9"/>
        <v>0</v>
      </c>
    </row>
    <row r="78" spans="1:10" ht="16" x14ac:dyDescent="0.2">
      <c r="A78" s="25"/>
      <c r="B78" s="6"/>
      <c r="C78" s="7" t="str">
        <f t="shared" si="5"/>
        <v>n</v>
      </c>
      <c r="D78" s="6"/>
      <c r="E78" s="10" t="str">
        <f t="shared" si="6"/>
        <v>n</v>
      </c>
      <c r="F78" s="47"/>
      <c r="G78" s="44" t="str">
        <f t="shared" si="7"/>
        <v>n</v>
      </c>
      <c r="H78" s="50"/>
      <c r="I78" s="49" t="str">
        <f t="shared" si="8"/>
        <v>n</v>
      </c>
      <c r="J78">
        <f t="shared" si="9"/>
        <v>0</v>
      </c>
    </row>
    <row r="79" spans="1:10" ht="16" x14ac:dyDescent="0.2">
      <c r="A79" s="25"/>
      <c r="B79" s="6"/>
      <c r="C79" s="7" t="str">
        <f t="shared" si="5"/>
        <v>n</v>
      </c>
      <c r="D79" s="6"/>
      <c r="E79" s="10" t="str">
        <f t="shared" si="6"/>
        <v>n</v>
      </c>
      <c r="F79" s="47"/>
      <c r="G79" s="44" t="str">
        <f t="shared" si="7"/>
        <v>n</v>
      </c>
      <c r="H79" s="50"/>
      <c r="I79" s="49" t="str">
        <f t="shared" si="8"/>
        <v>n</v>
      </c>
      <c r="J79">
        <f t="shared" si="9"/>
        <v>0</v>
      </c>
    </row>
    <row r="80" spans="1:10" ht="16" x14ac:dyDescent="0.2">
      <c r="A80" s="25"/>
      <c r="B80" s="6"/>
      <c r="C80" s="7" t="str">
        <f t="shared" si="5"/>
        <v>n</v>
      </c>
      <c r="D80" s="6"/>
      <c r="E80" s="10" t="str">
        <f t="shared" si="6"/>
        <v>n</v>
      </c>
      <c r="F80" s="47"/>
      <c r="G80" s="44" t="str">
        <f t="shared" si="7"/>
        <v>n</v>
      </c>
      <c r="H80" s="50"/>
      <c r="I80" s="49" t="str">
        <f t="shared" si="8"/>
        <v>n</v>
      </c>
      <c r="J80">
        <f t="shared" si="9"/>
        <v>0</v>
      </c>
    </row>
    <row r="81" spans="1:10" ht="16" x14ac:dyDescent="0.2">
      <c r="A81" s="25"/>
      <c r="B81" s="6"/>
      <c r="C81" s="7" t="str">
        <f t="shared" si="5"/>
        <v>n</v>
      </c>
      <c r="D81" s="6"/>
      <c r="E81" s="10" t="str">
        <f t="shared" si="6"/>
        <v>n</v>
      </c>
      <c r="F81" s="47"/>
      <c r="G81" s="44" t="str">
        <f t="shared" si="7"/>
        <v>n</v>
      </c>
      <c r="H81" s="50"/>
      <c r="I81" s="49" t="str">
        <f t="shared" si="8"/>
        <v>n</v>
      </c>
      <c r="J81">
        <f t="shared" si="9"/>
        <v>0</v>
      </c>
    </row>
    <row r="82" spans="1:10" ht="16" x14ac:dyDescent="0.2">
      <c r="A82" s="25"/>
      <c r="B82" s="6"/>
      <c r="C82" s="7" t="str">
        <f t="shared" si="5"/>
        <v>n</v>
      </c>
      <c r="D82" s="6"/>
      <c r="E82" s="10" t="str">
        <f t="shared" si="6"/>
        <v>n</v>
      </c>
      <c r="F82" s="47"/>
      <c r="G82" s="44" t="str">
        <f t="shared" si="7"/>
        <v>n</v>
      </c>
      <c r="H82" s="50"/>
      <c r="I82" s="49" t="str">
        <f t="shared" si="8"/>
        <v>n</v>
      </c>
      <c r="J82">
        <f t="shared" si="9"/>
        <v>0</v>
      </c>
    </row>
    <row r="83" spans="1:10" ht="16" x14ac:dyDescent="0.2">
      <c r="A83" s="25"/>
      <c r="B83" s="6"/>
      <c r="C83" s="7" t="str">
        <f t="shared" si="5"/>
        <v>n</v>
      </c>
      <c r="D83" s="6"/>
      <c r="E83" s="10" t="str">
        <f t="shared" si="6"/>
        <v>n</v>
      </c>
      <c r="F83" s="47"/>
      <c r="G83" s="44" t="str">
        <f t="shared" si="7"/>
        <v>n</v>
      </c>
      <c r="H83" s="50"/>
      <c r="I83" s="49" t="str">
        <f t="shared" si="8"/>
        <v>n</v>
      </c>
      <c r="J83">
        <f t="shared" si="9"/>
        <v>0</v>
      </c>
    </row>
    <row r="84" spans="1:10" ht="16" x14ac:dyDescent="0.2">
      <c r="A84" s="25"/>
      <c r="B84" s="6"/>
      <c r="C84" s="7" t="str">
        <f t="shared" si="5"/>
        <v>n</v>
      </c>
      <c r="D84" s="6"/>
      <c r="E84" s="10" t="str">
        <f t="shared" si="6"/>
        <v>n</v>
      </c>
      <c r="F84" s="47"/>
      <c r="G84" s="44" t="str">
        <f t="shared" si="7"/>
        <v>n</v>
      </c>
      <c r="H84" s="50"/>
      <c r="I84" s="49" t="str">
        <f t="shared" si="8"/>
        <v>n</v>
      </c>
      <c r="J84">
        <f t="shared" si="9"/>
        <v>0</v>
      </c>
    </row>
    <row r="85" spans="1:10" ht="16" x14ac:dyDescent="0.2">
      <c r="A85" s="25"/>
      <c r="B85" s="6"/>
      <c r="C85" s="7" t="str">
        <f t="shared" si="5"/>
        <v>n</v>
      </c>
      <c r="D85" s="6"/>
      <c r="E85" s="10" t="str">
        <f t="shared" si="6"/>
        <v>n</v>
      </c>
      <c r="F85" s="47"/>
      <c r="G85" s="44" t="str">
        <f t="shared" si="7"/>
        <v>n</v>
      </c>
      <c r="H85" s="50"/>
      <c r="I85" s="49" t="str">
        <f t="shared" si="8"/>
        <v>n</v>
      </c>
      <c r="J85">
        <f t="shared" si="9"/>
        <v>0</v>
      </c>
    </row>
    <row r="86" spans="1:10" ht="16" x14ac:dyDescent="0.2">
      <c r="A86" s="25"/>
      <c r="B86" s="6"/>
      <c r="C86" s="7" t="str">
        <f t="shared" si="5"/>
        <v>n</v>
      </c>
      <c r="D86" s="6"/>
      <c r="E86" s="10" t="str">
        <f t="shared" si="6"/>
        <v>n</v>
      </c>
      <c r="F86" s="47"/>
      <c r="G86" s="44" t="str">
        <f t="shared" si="7"/>
        <v>n</v>
      </c>
      <c r="H86" s="50"/>
      <c r="I86" s="49" t="str">
        <f t="shared" si="8"/>
        <v>n</v>
      </c>
      <c r="J86">
        <f t="shared" si="9"/>
        <v>0</v>
      </c>
    </row>
    <row r="87" spans="1:10" ht="16" x14ac:dyDescent="0.2">
      <c r="A87" s="25"/>
      <c r="B87" s="6"/>
      <c r="C87" s="7" t="str">
        <f t="shared" si="5"/>
        <v>n</v>
      </c>
      <c r="D87" s="6"/>
      <c r="E87" s="10" t="str">
        <f t="shared" si="6"/>
        <v>n</v>
      </c>
      <c r="F87" s="47"/>
      <c r="G87" s="44" t="str">
        <f t="shared" si="7"/>
        <v>n</v>
      </c>
      <c r="H87" s="50"/>
      <c r="I87" s="49" t="str">
        <f t="shared" si="8"/>
        <v>n</v>
      </c>
      <c r="J87">
        <f t="shared" si="9"/>
        <v>0</v>
      </c>
    </row>
    <row r="88" spans="1:10" ht="16" x14ac:dyDescent="0.2">
      <c r="A88" s="25"/>
      <c r="B88" s="6"/>
      <c r="C88" s="7" t="str">
        <f t="shared" si="5"/>
        <v>n</v>
      </c>
      <c r="D88" s="6"/>
      <c r="E88" s="10" t="str">
        <f t="shared" si="6"/>
        <v>n</v>
      </c>
      <c r="F88" s="47"/>
      <c r="G88" s="44" t="str">
        <f t="shared" si="7"/>
        <v>n</v>
      </c>
      <c r="H88" s="50"/>
      <c r="I88" s="49" t="str">
        <f t="shared" si="8"/>
        <v>n</v>
      </c>
      <c r="J88">
        <f t="shared" si="9"/>
        <v>0</v>
      </c>
    </row>
    <row r="89" spans="1:10" ht="16" x14ac:dyDescent="0.2">
      <c r="A89" s="25"/>
      <c r="B89" s="6"/>
      <c r="C89" s="7" t="str">
        <f t="shared" si="5"/>
        <v>n</v>
      </c>
      <c r="D89" s="6"/>
      <c r="E89" s="10" t="str">
        <f t="shared" si="6"/>
        <v>n</v>
      </c>
      <c r="F89" s="47"/>
      <c r="G89" s="44" t="str">
        <f t="shared" si="7"/>
        <v>n</v>
      </c>
      <c r="H89" s="50"/>
      <c r="I89" s="49" t="str">
        <f t="shared" si="8"/>
        <v>n</v>
      </c>
      <c r="J89">
        <f t="shared" si="9"/>
        <v>0</v>
      </c>
    </row>
    <row r="90" spans="1:10" ht="16" x14ac:dyDescent="0.2">
      <c r="A90" s="25"/>
      <c r="B90" s="6"/>
      <c r="C90" s="7" t="str">
        <f t="shared" si="5"/>
        <v>n</v>
      </c>
      <c r="D90" s="6"/>
      <c r="E90" s="10" t="str">
        <f t="shared" si="6"/>
        <v>n</v>
      </c>
      <c r="F90" s="47"/>
      <c r="G90" s="44" t="str">
        <f t="shared" si="7"/>
        <v>n</v>
      </c>
      <c r="H90" s="50"/>
      <c r="I90" s="49" t="str">
        <f t="shared" si="8"/>
        <v>n</v>
      </c>
      <c r="J90">
        <f t="shared" si="9"/>
        <v>0</v>
      </c>
    </row>
    <row r="91" spans="1:10" ht="16" x14ac:dyDescent="0.2">
      <c r="A91" s="25"/>
      <c r="B91" s="6"/>
      <c r="C91" s="7" t="str">
        <f t="shared" si="5"/>
        <v>n</v>
      </c>
      <c r="D91" s="6"/>
      <c r="E91" s="10" t="str">
        <f t="shared" si="6"/>
        <v>n</v>
      </c>
      <c r="F91" s="47"/>
      <c r="G91" s="44" t="str">
        <f t="shared" si="7"/>
        <v>n</v>
      </c>
      <c r="H91" s="50"/>
      <c r="I91" s="49" t="str">
        <f t="shared" si="8"/>
        <v>n</v>
      </c>
      <c r="J91">
        <f t="shared" si="9"/>
        <v>0</v>
      </c>
    </row>
    <row r="92" spans="1:10" ht="16" x14ac:dyDescent="0.2">
      <c r="A92" s="25"/>
      <c r="B92" s="6"/>
      <c r="C92" s="7" t="str">
        <f t="shared" si="5"/>
        <v>n</v>
      </c>
      <c r="D92" s="6"/>
      <c r="E92" s="10" t="str">
        <f t="shared" si="6"/>
        <v>n</v>
      </c>
      <c r="F92" s="47"/>
      <c r="G92" s="44" t="str">
        <f t="shared" si="7"/>
        <v>n</v>
      </c>
      <c r="H92" s="50"/>
      <c r="I92" s="49" t="str">
        <f t="shared" si="8"/>
        <v>n</v>
      </c>
      <c r="J92">
        <f t="shared" si="9"/>
        <v>0</v>
      </c>
    </row>
    <row r="93" spans="1:10" ht="16" x14ac:dyDescent="0.2">
      <c r="A93" s="25"/>
      <c r="B93" s="6"/>
      <c r="C93" s="7" t="str">
        <f t="shared" si="5"/>
        <v>n</v>
      </c>
      <c r="D93" s="6"/>
      <c r="E93" s="10" t="str">
        <f t="shared" si="6"/>
        <v>n</v>
      </c>
      <c r="F93" s="47"/>
      <c r="G93" s="44" t="str">
        <f t="shared" si="7"/>
        <v>n</v>
      </c>
      <c r="H93" s="50"/>
      <c r="I93" s="49" t="str">
        <f t="shared" si="8"/>
        <v>n</v>
      </c>
      <c r="J93">
        <f t="shared" si="9"/>
        <v>0</v>
      </c>
    </row>
    <row r="94" spans="1:10" ht="16" x14ac:dyDescent="0.2">
      <c r="A94" s="25"/>
      <c r="B94" s="6"/>
      <c r="C94" s="7" t="str">
        <f t="shared" si="5"/>
        <v>n</v>
      </c>
      <c r="D94" s="6"/>
      <c r="E94" s="10" t="str">
        <f t="shared" si="6"/>
        <v>n</v>
      </c>
      <c r="F94" s="47"/>
      <c r="G94" s="44" t="str">
        <f t="shared" si="7"/>
        <v>n</v>
      </c>
      <c r="H94" s="50"/>
      <c r="I94" s="49" t="str">
        <f t="shared" si="8"/>
        <v>n</v>
      </c>
      <c r="J94">
        <f t="shared" si="9"/>
        <v>0</v>
      </c>
    </row>
    <row r="95" spans="1:10" ht="16" x14ac:dyDescent="0.2">
      <c r="A95" s="25"/>
      <c r="B95" s="6"/>
      <c r="C95" s="7" t="str">
        <f t="shared" si="5"/>
        <v>n</v>
      </c>
      <c r="D95" s="6"/>
      <c r="E95" s="10" t="str">
        <f t="shared" si="6"/>
        <v>n</v>
      </c>
      <c r="F95" s="47"/>
      <c r="G95" s="44" t="str">
        <f t="shared" si="7"/>
        <v>n</v>
      </c>
      <c r="H95" s="50"/>
      <c r="I95" s="49" t="str">
        <f t="shared" si="8"/>
        <v>n</v>
      </c>
      <c r="J95">
        <f t="shared" si="9"/>
        <v>0</v>
      </c>
    </row>
    <row r="96" spans="1:10" ht="16" x14ac:dyDescent="0.2">
      <c r="A96" s="25"/>
      <c r="B96" s="6"/>
      <c r="C96" s="7" t="str">
        <f t="shared" si="5"/>
        <v>n</v>
      </c>
      <c r="D96" s="6"/>
      <c r="E96" s="10" t="str">
        <f t="shared" si="6"/>
        <v>n</v>
      </c>
      <c r="F96" s="47"/>
      <c r="G96" s="44" t="str">
        <f t="shared" si="7"/>
        <v>n</v>
      </c>
      <c r="H96" s="50"/>
      <c r="I96" s="49" t="str">
        <f t="shared" si="8"/>
        <v>n</v>
      </c>
      <c r="J96">
        <f t="shared" si="9"/>
        <v>0</v>
      </c>
    </row>
    <row r="97" spans="1:10" ht="16" x14ac:dyDescent="0.2">
      <c r="A97" s="25"/>
      <c r="B97" s="6"/>
      <c r="C97" s="7" t="str">
        <f t="shared" si="5"/>
        <v>n</v>
      </c>
      <c r="D97" s="6"/>
      <c r="E97" s="10" t="str">
        <f t="shared" si="6"/>
        <v>n</v>
      </c>
      <c r="F97" s="47"/>
      <c r="G97" s="44" t="str">
        <f t="shared" si="7"/>
        <v>n</v>
      </c>
      <c r="H97" s="50"/>
      <c r="I97" s="49" t="str">
        <f t="shared" si="8"/>
        <v>n</v>
      </c>
      <c r="J97">
        <f t="shared" si="9"/>
        <v>0</v>
      </c>
    </row>
    <row r="98" spans="1:10" ht="16" x14ac:dyDescent="0.2">
      <c r="A98" s="25"/>
      <c r="B98" s="6"/>
      <c r="C98" s="7" t="str">
        <f t="shared" si="5"/>
        <v>n</v>
      </c>
      <c r="D98" s="6"/>
      <c r="E98" s="10" t="str">
        <f t="shared" si="6"/>
        <v>n</v>
      </c>
      <c r="F98" s="47"/>
      <c r="G98" s="44" t="str">
        <f t="shared" si="7"/>
        <v>n</v>
      </c>
      <c r="H98" s="50"/>
      <c r="I98" s="49" t="str">
        <f t="shared" si="8"/>
        <v>n</v>
      </c>
      <c r="J98">
        <f t="shared" si="9"/>
        <v>0</v>
      </c>
    </row>
    <row r="99" spans="1:10" ht="16" x14ac:dyDescent="0.2">
      <c r="A99" s="25"/>
      <c r="B99" s="6"/>
      <c r="C99" s="7" t="str">
        <f t="shared" si="5"/>
        <v>n</v>
      </c>
      <c r="D99" s="6"/>
      <c r="E99" s="10" t="str">
        <f t="shared" si="6"/>
        <v>n</v>
      </c>
      <c r="F99" s="47"/>
      <c r="G99" s="44" t="str">
        <f t="shared" si="7"/>
        <v>n</v>
      </c>
      <c r="H99" s="50"/>
      <c r="I99" s="49" t="str">
        <f t="shared" si="8"/>
        <v>n</v>
      </c>
      <c r="J99">
        <f t="shared" si="9"/>
        <v>0</v>
      </c>
    </row>
    <row r="100" spans="1:10" ht="16" x14ac:dyDescent="0.2">
      <c r="A100" s="25"/>
      <c r="B100" s="6"/>
      <c r="C100" s="7" t="str">
        <f t="shared" si="5"/>
        <v>n</v>
      </c>
      <c r="D100" s="6"/>
      <c r="E100" s="10" t="str">
        <f t="shared" si="6"/>
        <v>n</v>
      </c>
      <c r="F100" s="47"/>
      <c r="G100" s="44" t="str">
        <f t="shared" si="7"/>
        <v>n</v>
      </c>
      <c r="H100" s="50"/>
      <c r="I100" s="49" t="str">
        <f t="shared" si="8"/>
        <v>n</v>
      </c>
      <c r="J100">
        <f t="shared" si="9"/>
        <v>0</v>
      </c>
    </row>
    <row r="101" spans="1:10" ht="16" x14ac:dyDescent="0.2">
      <c r="A101" s="25"/>
      <c r="B101" s="6"/>
      <c r="C101" s="7" t="str">
        <f t="shared" si="5"/>
        <v>n</v>
      </c>
      <c r="D101" s="6"/>
      <c r="E101" s="10" t="str">
        <f t="shared" si="6"/>
        <v>n</v>
      </c>
      <c r="F101" s="47"/>
      <c r="G101" s="44" t="str">
        <f t="shared" si="7"/>
        <v>n</v>
      </c>
      <c r="H101" s="50"/>
      <c r="I101" s="49" t="str">
        <f t="shared" si="8"/>
        <v>n</v>
      </c>
      <c r="J101">
        <f t="shared" si="9"/>
        <v>0</v>
      </c>
    </row>
    <row r="102" spans="1:10" ht="16" x14ac:dyDescent="0.2">
      <c r="A102" s="25"/>
      <c r="B102" s="6"/>
      <c r="C102" s="7" t="str">
        <f t="shared" si="5"/>
        <v>n</v>
      </c>
      <c r="D102" s="6"/>
      <c r="E102" s="10" t="str">
        <f t="shared" si="6"/>
        <v>n</v>
      </c>
      <c r="F102" s="47"/>
      <c r="G102" s="44" t="str">
        <f t="shared" si="7"/>
        <v>n</v>
      </c>
      <c r="H102" s="50"/>
      <c r="I102" s="49" t="str">
        <f t="shared" si="8"/>
        <v>n</v>
      </c>
      <c r="J102">
        <f t="shared" si="9"/>
        <v>0</v>
      </c>
    </row>
    <row r="103" spans="1:10" ht="17" thickBot="1" x14ac:dyDescent="0.25">
      <c r="A103" s="26"/>
      <c r="B103" s="8"/>
      <c r="C103" s="43" t="str">
        <f t="shared" si="5"/>
        <v>n</v>
      </c>
      <c r="D103" s="8"/>
      <c r="E103" s="27" t="str">
        <f t="shared" si="6"/>
        <v>n</v>
      </c>
      <c r="F103" s="48"/>
      <c r="G103" s="44" t="str">
        <f t="shared" si="7"/>
        <v>n</v>
      </c>
      <c r="H103" s="51"/>
      <c r="I103" s="49" t="str">
        <f t="shared" si="8"/>
        <v>n</v>
      </c>
      <c r="J103">
        <f t="shared" si="9"/>
        <v>0</v>
      </c>
    </row>
  </sheetData>
  <mergeCells count="13">
    <mergeCell ref="U6:Y6"/>
    <mergeCell ref="AA6:AE6"/>
    <mergeCell ref="B6:C6"/>
    <mergeCell ref="D6:E6"/>
    <mergeCell ref="F6:G6"/>
    <mergeCell ref="H6:I6"/>
    <mergeCell ref="L6:M6"/>
    <mergeCell ref="L8:M8"/>
    <mergeCell ref="L15:M15"/>
    <mergeCell ref="L21:M21"/>
    <mergeCell ref="L28:M28"/>
    <mergeCell ref="A2:T2"/>
    <mergeCell ref="O6:S6"/>
  </mergeCells>
  <dataValidations count="3">
    <dataValidation type="list" allowBlank="1" showInputMessage="1" showErrorMessage="1" sqref="B7:B103" xr:uid="{797F332C-668C-BB43-9DE0-3112678927DF}">
      <formula1>"Département , Région , France , Europe (sauf France), Autre, Ne sait pas"</formula1>
    </dataValidation>
    <dataValidation type="list" allowBlank="1" showInputMessage="1" showErrorMessage="1" sqref="D7:D103" xr:uid="{8186C81D-388E-E548-858C-2651121FA3D6}">
      <formula1>"Biologique , En transition , Raisonnée , Conventionnelle, Ne sait pas"</formula1>
    </dataValidation>
    <dataValidation type="list" allowBlank="1" showInputMessage="1" showErrorMessage="1" sqref="F7:F103 H7:H103" xr:uid="{6ED287DE-AFBD-CA42-830D-C488919CE8E6}">
      <formula1>"A , B , C  , D , E, Ne sait pas"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1 - Présentation</vt:lpstr>
      <vt:lpstr>2 - Grille des critères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Jeanne Doreau</dc:creator>
  <cp:keywords/>
  <dc:description/>
  <cp:lastModifiedBy>Jeanne Doreau</cp:lastModifiedBy>
  <cp:revision/>
  <dcterms:created xsi:type="dcterms:W3CDTF">2024-08-30T10:09:21Z</dcterms:created>
  <dcterms:modified xsi:type="dcterms:W3CDTF">2024-09-19T13:44:11Z</dcterms:modified>
  <cp:category/>
  <cp:contentStatus/>
</cp:coreProperties>
</file>